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zhizak\"/>
    </mc:Choice>
  </mc:AlternateContent>
  <xr:revisionPtr revIDLastSave="0" documentId="13_ncr:1_{C9D69133-F5E7-4857-8B25-720B51DC2A65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3" l="1"/>
  <c r="E89" i="3"/>
  <c r="E88" i="3"/>
  <c r="E87" i="3"/>
  <c r="E86" i="3"/>
  <c r="E85" i="3"/>
  <c r="E84" i="3"/>
  <c r="D80" i="3"/>
  <c r="D79" i="3"/>
  <c r="D78" i="3"/>
  <c r="D77" i="3"/>
  <c r="D76" i="3"/>
  <c r="D75" i="3"/>
  <c r="G74" i="3"/>
  <c r="H74" i="3" s="1"/>
  <c r="D74" i="3"/>
  <c r="D73" i="3"/>
  <c r="D72" i="3"/>
  <c r="D71" i="3"/>
  <c r="G70" i="3"/>
  <c r="H70" i="3" s="1"/>
  <c r="D70" i="3"/>
  <c r="D69" i="3"/>
  <c r="D68" i="3"/>
  <c r="D67" i="3"/>
  <c r="D66" i="3"/>
  <c r="D65" i="3"/>
  <c r="D64" i="3"/>
  <c r="D63" i="3"/>
  <c r="D62" i="3"/>
  <c r="D61" i="3"/>
  <c r="D60" i="3"/>
  <c r="D59" i="3"/>
  <c r="G58" i="3"/>
  <c r="H58" i="3" s="1"/>
  <c r="D58" i="3"/>
  <c r="D57" i="3"/>
  <c r="D56" i="3"/>
  <c r="D55" i="3"/>
  <c r="G54" i="3"/>
  <c r="H54" i="3" s="1"/>
  <c r="D54" i="3"/>
  <c r="D53" i="3"/>
  <c r="D52" i="3"/>
  <c r="D51" i="3"/>
  <c r="D50" i="3"/>
  <c r="D49" i="3"/>
  <c r="D48" i="3"/>
  <c r="D47" i="3"/>
  <c r="D46" i="3"/>
  <c r="D45" i="3"/>
  <c r="D44" i="3"/>
  <c r="D43" i="3"/>
  <c r="G42" i="3"/>
  <c r="H42" i="3" s="1"/>
  <c r="D42" i="3"/>
  <c r="D41" i="3"/>
  <c r="D40" i="3"/>
  <c r="D39" i="3"/>
  <c r="G38" i="3"/>
  <c r="H38" i="3" s="1"/>
  <c r="D38" i="3"/>
  <c r="D37" i="3"/>
  <c r="D36" i="3"/>
  <c r="D35" i="3"/>
  <c r="D34" i="3"/>
  <c r="D33" i="3"/>
  <c r="D32" i="3"/>
  <c r="D31" i="3"/>
  <c r="D30" i="3"/>
  <c r="D29" i="3"/>
  <c r="D28" i="3"/>
  <c r="D27" i="3"/>
  <c r="G26" i="3"/>
  <c r="H26" i="3" s="1"/>
  <c r="D26" i="3"/>
  <c r="D25" i="3"/>
  <c r="D24" i="3"/>
  <c r="D23" i="3"/>
  <c r="G22" i="3"/>
  <c r="H22" i="3" s="1"/>
  <c r="D22" i="3"/>
  <c r="D21" i="3"/>
  <c r="D20" i="3"/>
  <c r="D19" i="3"/>
  <c r="D18" i="3"/>
  <c r="D17" i="3"/>
  <c r="D16" i="3"/>
  <c r="D15" i="3"/>
  <c r="D14" i="3"/>
  <c r="D13" i="3"/>
  <c r="D12" i="3"/>
  <c r="D11" i="3"/>
  <c r="G10" i="3"/>
  <c r="H10" i="3" s="1"/>
  <c r="D10" i="3"/>
  <c r="D9" i="3"/>
  <c r="D8" i="3"/>
  <c r="D7" i="3"/>
  <c r="D6" i="3"/>
  <c r="D5" i="3"/>
  <c r="G4" i="3"/>
  <c r="H4" i="3" s="1"/>
  <c r="D4" i="3"/>
  <c r="D3" i="3"/>
  <c r="K2" i="3"/>
  <c r="D2" i="3"/>
  <c r="K3" i="3" s="1"/>
  <c r="K1" i="3"/>
  <c r="G66" i="3" s="1"/>
  <c r="H66" i="3" s="1"/>
  <c r="K8" i="2"/>
  <c r="K7" i="2"/>
  <c r="K6" i="2"/>
  <c r="K5" i="2"/>
  <c r="K4" i="2"/>
  <c r="K3" i="2"/>
  <c r="F56" i="2" s="1"/>
  <c r="K2" i="2"/>
  <c r="K1" i="2"/>
  <c r="H58" i="2"/>
  <c r="H62" i="2"/>
  <c r="H66" i="2"/>
  <c r="H70" i="2"/>
  <c r="H74" i="2"/>
  <c r="H78" i="2"/>
  <c r="G56" i="2"/>
  <c r="H56" i="2" s="1"/>
  <c r="G57" i="2"/>
  <c r="H57" i="2" s="1"/>
  <c r="G58" i="2"/>
  <c r="G59" i="2"/>
  <c r="H59" i="2" s="1"/>
  <c r="G60" i="2"/>
  <c r="H60" i="2" s="1"/>
  <c r="G61" i="2"/>
  <c r="H61" i="2" s="1"/>
  <c r="G62" i="2"/>
  <c r="G63" i="2"/>
  <c r="H63" i="2" s="1"/>
  <c r="G64" i="2"/>
  <c r="H64" i="2" s="1"/>
  <c r="G65" i="2"/>
  <c r="H65" i="2" s="1"/>
  <c r="G66" i="2"/>
  <c r="G67" i="2"/>
  <c r="H67" i="2" s="1"/>
  <c r="G68" i="2"/>
  <c r="H68" i="2" s="1"/>
  <c r="G69" i="2"/>
  <c r="H69" i="2" s="1"/>
  <c r="G70" i="2"/>
  <c r="G71" i="2"/>
  <c r="H71" i="2" s="1"/>
  <c r="G72" i="2"/>
  <c r="H72" i="2" s="1"/>
  <c r="G73" i="2"/>
  <c r="H73" i="2" s="1"/>
  <c r="G74" i="2"/>
  <c r="G75" i="2"/>
  <c r="H75" i="2" s="1"/>
  <c r="G76" i="2"/>
  <c r="H76" i="2" s="1"/>
  <c r="G77" i="2"/>
  <c r="H77" i="2" s="1"/>
  <c r="G78" i="2"/>
  <c r="G79" i="2"/>
  <c r="H79" i="2" s="1"/>
  <c r="G80" i="2"/>
  <c r="H80" i="2" s="1"/>
  <c r="F58" i="2"/>
  <c r="F59" i="2"/>
  <c r="F62" i="2"/>
  <c r="F63" i="2"/>
  <c r="F66" i="2"/>
  <c r="F67" i="2"/>
  <c r="F70" i="2"/>
  <c r="F71" i="2"/>
  <c r="F74" i="2"/>
  <c r="F75" i="2"/>
  <c r="F78" i="2"/>
  <c r="F79" i="2"/>
  <c r="E57" i="2"/>
  <c r="E58" i="2"/>
  <c r="E61" i="2"/>
  <c r="E62" i="2"/>
  <c r="E65" i="2"/>
  <c r="E66" i="2"/>
  <c r="E69" i="2"/>
  <c r="E70" i="2"/>
  <c r="E73" i="2"/>
  <c r="E74" i="2"/>
  <c r="E77" i="2"/>
  <c r="E78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E90" i="2"/>
  <c r="E89" i="2"/>
  <c r="E88" i="2"/>
  <c r="E87" i="2"/>
  <c r="E86" i="2"/>
  <c r="E85" i="2"/>
  <c r="E84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G52" i="2"/>
  <c r="H52" i="2" s="1"/>
  <c r="I77" i="1"/>
  <c r="I46" i="1"/>
  <c r="I7" i="1"/>
  <c r="I61" i="1"/>
  <c r="I26" i="1"/>
  <c r="I38" i="1"/>
  <c r="I21" i="1"/>
  <c r="I47" i="1"/>
  <c r="I67" i="1"/>
  <c r="I24" i="1"/>
  <c r="I20" i="1"/>
  <c r="I42" i="1"/>
  <c r="I58" i="1"/>
  <c r="I81" i="1"/>
  <c r="I19" i="1"/>
  <c r="I54" i="1"/>
  <c r="I31" i="1"/>
  <c r="I60" i="1"/>
  <c r="I25" i="1"/>
  <c r="I57" i="1"/>
  <c r="I5" i="1"/>
  <c r="I79" i="1"/>
  <c r="I11" i="1"/>
  <c r="I13" i="1"/>
  <c r="I10" i="1"/>
  <c r="I56" i="1"/>
  <c r="I62" i="1"/>
  <c r="I32" i="1"/>
  <c r="I70" i="1"/>
  <c r="I44" i="1"/>
  <c r="I36" i="1"/>
  <c r="I49" i="1"/>
  <c r="I40" i="1"/>
  <c r="I17" i="1"/>
  <c r="I78" i="1"/>
  <c r="I50" i="1"/>
  <c r="I69" i="1"/>
  <c r="I35" i="1"/>
  <c r="I80" i="1"/>
  <c r="I18" i="1"/>
  <c r="I15" i="1"/>
  <c r="I41" i="1"/>
  <c r="I29" i="1"/>
  <c r="I27" i="1"/>
  <c r="I76" i="1"/>
  <c r="I59" i="1"/>
  <c r="I8" i="1"/>
  <c r="I34" i="1"/>
  <c r="I66" i="1"/>
  <c r="I37" i="1"/>
  <c r="I51" i="1"/>
  <c r="I12" i="1"/>
  <c r="I68" i="1"/>
  <c r="I71" i="1"/>
  <c r="I65" i="1"/>
  <c r="I64" i="1"/>
  <c r="I53" i="1"/>
  <c r="I45" i="1"/>
  <c r="I9" i="1"/>
  <c r="I39" i="1"/>
  <c r="I74" i="1"/>
  <c r="I63" i="1"/>
  <c r="I14" i="1"/>
  <c r="I52" i="1"/>
  <c r="I73" i="1"/>
  <c r="I30" i="1"/>
  <c r="I28" i="1"/>
  <c r="I3" i="1"/>
  <c r="I75" i="1"/>
  <c r="I22" i="1"/>
  <c r="I23" i="1"/>
  <c r="I4" i="1"/>
  <c r="I43" i="1"/>
  <c r="I16" i="1"/>
  <c r="I48" i="1"/>
  <c r="I55" i="1"/>
  <c r="I33" i="1"/>
  <c r="I72" i="1"/>
  <c r="I6" i="1"/>
  <c r="H77" i="1"/>
  <c r="H46" i="1"/>
  <c r="H7" i="1"/>
  <c r="H61" i="1"/>
  <c r="H26" i="1"/>
  <c r="H38" i="1"/>
  <c r="H21" i="1"/>
  <c r="H47" i="1"/>
  <c r="H67" i="1"/>
  <c r="H24" i="1"/>
  <c r="H20" i="1"/>
  <c r="H42" i="1"/>
  <c r="H58" i="1"/>
  <c r="H81" i="1"/>
  <c r="H19" i="1"/>
  <c r="H54" i="1"/>
  <c r="H31" i="1"/>
  <c r="H60" i="1"/>
  <c r="H25" i="1"/>
  <c r="H57" i="1"/>
  <c r="H5" i="1"/>
  <c r="H79" i="1"/>
  <c r="H11" i="1"/>
  <c r="H13" i="1"/>
  <c r="H10" i="1"/>
  <c r="H56" i="1"/>
  <c r="H62" i="1"/>
  <c r="H32" i="1"/>
  <c r="H70" i="1"/>
  <c r="H44" i="1"/>
  <c r="H36" i="1"/>
  <c r="H49" i="1"/>
  <c r="H40" i="1"/>
  <c r="H17" i="1"/>
  <c r="H78" i="1"/>
  <c r="H50" i="1"/>
  <c r="H69" i="1"/>
  <c r="H35" i="1"/>
  <c r="H80" i="1"/>
  <c r="H18" i="1"/>
  <c r="H15" i="1"/>
  <c r="H41" i="1"/>
  <c r="H29" i="1"/>
  <c r="H27" i="1"/>
  <c r="H76" i="1"/>
  <c r="H59" i="1"/>
  <c r="H8" i="1"/>
  <c r="H34" i="1"/>
  <c r="H66" i="1"/>
  <c r="H37" i="1"/>
  <c r="H51" i="1"/>
  <c r="H12" i="1"/>
  <c r="H68" i="1"/>
  <c r="H71" i="1"/>
  <c r="H65" i="1"/>
  <c r="H64" i="1"/>
  <c r="H53" i="1"/>
  <c r="H45" i="1"/>
  <c r="H9" i="1"/>
  <c r="H39" i="1"/>
  <c r="H74" i="1"/>
  <c r="H63" i="1"/>
  <c r="H14" i="1"/>
  <c r="H52" i="1"/>
  <c r="H73" i="1"/>
  <c r="H30" i="1"/>
  <c r="H28" i="1"/>
  <c r="H3" i="1"/>
  <c r="H75" i="1"/>
  <c r="H22" i="1"/>
  <c r="H23" i="1"/>
  <c r="H4" i="1"/>
  <c r="H43" i="1"/>
  <c r="H16" i="1"/>
  <c r="H48" i="1"/>
  <c r="H55" i="1"/>
  <c r="H33" i="1"/>
  <c r="H72" i="1"/>
  <c r="H6" i="1"/>
  <c r="G14" i="3" l="1"/>
  <c r="H14" i="3" s="1"/>
  <c r="G30" i="3"/>
  <c r="H30" i="3" s="1"/>
  <c r="G46" i="3"/>
  <c r="H46" i="3" s="1"/>
  <c r="G62" i="3"/>
  <c r="H62" i="3" s="1"/>
  <c r="G78" i="3"/>
  <c r="H78" i="3" s="1"/>
  <c r="G3" i="3"/>
  <c r="H3" i="3" s="1"/>
  <c r="G5" i="3"/>
  <c r="H5" i="3" s="1"/>
  <c r="G18" i="3"/>
  <c r="H18" i="3" s="1"/>
  <c r="G34" i="3"/>
  <c r="H34" i="3" s="1"/>
  <c r="G50" i="3"/>
  <c r="H50" i="3" s="1"/>
  <c r="E79" i="3"/>
  <c r="F78" i="3"/>
  <c r="E8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E22" i="3"/>
  <c r="E18" i="3"/>
  <c r="E14" i="3"/>
  <c r="E10" i="3"/>
  <c r="F6" i="3"/>
  <c r="E80" i="3"/>
  <c r="E76" i="3"/>
  <c r="E68" i="3"/>
  <c r="E64" i="3"/>
  <c r="E60" i="3"/>
  <c r="E52" i="3"/>
  <c r="E48" i="3"/>
  <c r="E24" i="3"/>
  <c r="E20" i="3"/>
  <c r="E16" i="3"/>
  <c r="F8" i="3"/>
  <c r="E4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E6" i="3"/>
  <c r="E40" i="3"/>
  <c r="E12" i="3"/>
  <c r="F4" i="3"/>
  <c r="E72" i="3"/>
  <c r="E56" i="3"/>
  <c r="E44" i="3"/>
  <c r="E36" i="3"/>
  <c r="E32" i="3"/>
  <c r="E28" i="3"/>
  <c r="F5" i="3"/>
  <c r="E2" i="3"/>
  <c r="E5" i="3"/>
  <c r="F7" i="3"/>
  <c r="E7" i="3"/>
  <c r="F9" i="3"/>
  <c r="E9" i="3"/>
  <c r="E11" i="3"/>
  <c r="F13" i="3"/>
  <c r="E13" i="3"/>
  <c r="E15" i="3"/>
  <c r="F17" i="3"/>
  <c r="E17" i="3"/>
  <c r="E19" i="3"/>
  <c r="F21" i="3"/>
  <c r="E21" i="3"/>
  <c r="E23" i="3"/>
  <c r="F25" i="3"/>
  <c r="E25" i="3"/>
  <c r="E27" i="3"/>
  <c r="F29" i="3"/>
  <c r="E29" i="3"/>
  <c r="E31" i="3"/>
  <c r="F33" i="3"/>
  <c r="E33" i="3"/>
  <c r="E35" i="3"/>
  <c r="F37" i="3"/>
  <c r="E37" i="3"/>
  <c r="E39" i="3"/>
  <c r="F41" i="3"/>
  <c r="E41" i="3"/>
  <c r="E43" i="3"/>
  <c r="F45" i="3"/>
  <c r="E45" i="3"/>
  <c r="E47" i="3"/>
  <c r="F49" i="3"/>
  <c r="E49" i="3"/>
  <c r="E51" i="3"/>
  <c r="F53" i="3"/>
  <c r="E53" i="3"/>
  <c r="E55" i="3"/>
  <c r="F57" i="3"/>
  <c r="E57" i="3"/>
  <c r="E59" i="3"/>
  <c r="F61" i="3"/>
  <c r="E61" i="3"/>
  <c r="E63" i="3"/>
  <c r="F65" i="3"/>
  <c r="E65" i="3"/>
  <c r="E67" i="3"/>
  <c r="F69" i="3"/>
  <c r="E69" i="3"/>
  <c r="E71" i="3"/>
  <c r="F73" i="3"/>
  <c r="E73" i="3"/>
  <c r="E75" i="3"/>
  <c r="F77" i="3"/>
  <c r="E77" i="3"/>
  <c r="K6" i="3"/>
  <c r="F2" i="3"/>
  <c r="F3" i="3"/>
  <c r="K8" i="3"/>
  <c r="F84" i="3" s="1"/>
  <c r="K7" i="3"/>
  <c r="G77" i="3"/>
  <c r="H77" i="3" s="1"/>
  <c r="G73" i="3"/>
  <c r="H73" i="3" s="1"/>
  <c r="G69" i="3"/>
  <c r="H69" i="3" s="1"/>
  <c r="G65" i="3"/>
  <c r="H65" i="3" s="1"/>
  <c r="G61" i="3"/>
  <c r="H61" i="3" s="1"/>
  <c r="G57" i="3"/>
  <c r="H57" i="3" s="1"/>
  <c r="G53" i="3"/>
  <c r="H53" i="3" s="1"/>
  <c r="G49" i="3"/>
  <c r="H49" i="3" s="1"/>
  <c r="G45" i="3"/>
  <c r="H45" i="3" s="1"/>
  <c r="G41" i="3"/>
  <c r="H41" i="3" s="1"/>
  <c r="G37" i="3"/>
  <c r="H37" i="3" s="1"/>
  <c r="G33" i="3"/>
  <c r="H33" i="3" s="1"/>
  <c r="G29" i="3"/>
  <c r="H29" i="3" s="1"/>
  <c r="G25" i="3"/>
  <c r="H25" i="3" s="1"/>
  <c r="G21" i="3"/>
  <c r="H21" i="3" s="1"/>
  <c r="G17" i="3"/>
  <c r="H17" i="3" s="1"/>
  <c r="G13" i="3"/>
  <c r="H13" i="3" s="1"/>
  <c r="G9" i="3"/>
  <c r="H9" i="3" s="1"/>
  <c r="G7" i="3"/>
  <c r="H7" i="3" s="1"/>
  <c r="G80" i="3"/>
  <c r="H80" i="3" s="1"/>
  <c r="G76" i="3"/>
  <c r="H76" i="3" s="1"/>
  <c r="G72" i="3"/>
  <c r="H72" i="3" s="1"/>
  <c r="G68" i="3"/>
  <c r="H68" i="3" s="1"/>
  <c r="G64" i="3"/>
  <c r="H64" i="3" s="1"/>
  <c r="G60" i="3"/>
  <c r="H60" i="3" s="1"/>
  <c r="G56" i="3"/>
  <c r="H56" i="3" s="1"/>
  <c r="G52" i="3"/>
  <c r="H52" i="3" s="1"/>
  <c r="G48" i="3"/>
  <c r="H48" i="3" s="1"/>
  <c r="G44" i="3"/>
  <c r="H44" i="3" s="1"/>
  <c r="G40" i="3"/>
  <c r="H40" i="3" s="1"/>
  <c r="G36" i="3"/>
  <c r="H36" i="3" s="1"/>
  <c r="G32" i="3"/>
  <c r="H32" i="3" s="1"/>
  <c r="G28" i="3"/>
  <c r="H28" i="3" s="1"/>
  <c r="G24" i="3"/>
  <c r="H24" i="3" s="1"/>
  <c r="G20" i="3"/>
  <c r="H20" i="3" s="1"/>
  <c r="G16" i="3"/>
  <c r="H16" i="3" s="1"/>
  <c r="G12" i="3"/>
  <c r="H12" i="3" s="1"/>
  <c r="G79" i="3"/>
  <c r="H79" i="3" s="1"/>
  <c r="G75" i="3"/>
  <c r="H75" i="3" s="1"/>
  <c r="G71" i="3"/>
  <c r="H71" i="3" s="1"/>
  <c r="G67" i="3"/>
  <c r="H67" i="3" s="1"/>
  <c r="G63" i="3"/>
  <c r="H63" i="3" s="1"/>
  <c r="G59" i="3"/>
  <c r="H59" i="3" s="1"/>
  <c r="G55" i="3"/>
  <c r="H55" i="3" s="1"/>
  <c r="G51" i="3"/>
  <c r="H51" i="3" s="1"/>
  <c r="G47" i="3"/>
  <c r="H47" i="3" s="1"/>
  <c r="G43" i="3"/>
  <c r="H43" i="3" s="1"/>
  <c r="G39" i="3"/>
  <c r="H39" i="3" s="1"/>
  <c r="G35" i="3"/>
  <c r="H35" i="3" s="1"/>
  <c r="G31" i="3"/>
  <c r="H31" i="3" s="1"/>
  <c r="G27" i="3"/>
  <c r="H27" i="3" s="1"/>
  <c r="G23" i="3"/>
  <c r="H23" i="3" s="1"/>
  <c r="G19" i="3"/>
  <c r="H19" i="3" s="1"/>
  <c r="G15" i="3"/>
  <c r="H15" i="3" s="1"/>
  <c r="G11" i="3"/>
  <c r="H11" i="3" s="1"/>
  <c r="G8" i="3"/>
  <c r="H8" i="3" s="1"/>
  <c r="G6" i="3"/>
  <c r="H6" i="3" s="1"/>
  <c r="G2" i="3"/>
  <c r="H2" i="3" s="1"/>
  <c r="E3" i="3"/>
  <c r="F10" i="3"/>
  <c r="F12" i="3"/>
  <c r="F14" i="3"/>
  <c r="F16" i="3"/>
  <c r="F18" i="3"/>
  <c r="F20" i="3"/>
  <c r="F22" i="3"/>
  <c r="F24" i="3"/>
  <c r="F26" i="3"/>
  <c r="F28" i="3"/>
  <c r="F30" i="3"/>
  <c r="F32" i="3"/>
  <c r="F34" i="3"/>
  <c r="F36" i="3"/>
  <c r="F38" i="3"/>
  <c r="F40" i="3"/>
  <c r="F42" i="3"/>
  <c r="F44" i="3"/>
  <c r="F46" i="3"/>
  <c r="F48" i="3"/>
  <c r="F50" i="3"/>
  <c r="F52" i="3"/>
  <c r="F54" i="3"/>
  <c r="F56" i="3"/>
  <c r="F58" i="3"/>
  <c r="F60" i="3"/>
  <c r="F62" i="3"/>
  <c r="F64" i="3"/>
  <c r="F66" i="3"/>
  <c r="F68" i="3"/>
  <c r="F70" i="3"/>
  <c r="F72" i="3"/>
  <c r="F74" i="3"/>
  <c r="F76" i="3"/>
  <c r="F80" i="3"/>
  <c r="E80" i="2"/>
  <c r="E76" i="2"/>
  <c r="E72" i="2"/>
  <c r="E68" i="2"/>
  <c r="E64" i="2"/>
  <c r="E60" i="2"/>
  <c r="E56" i="2"/>
  <c r="F77" i="2"/>
  <c r="F73" i="2"/>
  <c r="F69" i="2"/>
  <c r="F65" i="2"/>
  <c r="F61" i="2"/>
  <c r="F57" i="2"/>
  <c r="E79" i="2"/>
  <c r="E75" i="2"/>
  <c r="E71" i="2"/>
  <c r="E67" i="2"/>
  <c r="E63" i="2"/>
  <c r="E59" i="2"/>
  <c r="F80" i="2"/>
  <c r="F76" i="2"/>
  <c r="F72" i="2"/>
  <c r="F68" i="2"/>
  <c r="F64" i="2"/>
  <c r="F60" i="2"/>
  <c r="G3" i="2"/>
  <c r="H3" i="2" s="1"/>
  <c r="G13" i="2"/>
  <c r="H13" i="2" s="1"/>
  <c r="F87" i="2"/>
  <c r="G33" i="2"/>
  <c r="H33" i="2" s="1"/>
  <c r="G49" i="2"/>
  <c r="H49" i="2" s="1"/>
  <c r="F88" i="2"/>
  <c r="G21" i="2"/>
  <c r="H21" i="2" s="1"/>
  <c r="G37" i="2"/>
  <c r="H37" i="2" s="1"/>
  <c r="G53" i="2"/>
  <c r="H53" i="2" s="1"/>
  <c r="F85" i="2"/>
  <c r="F89" i="2"/>
  <c r="G29" i="2"/>
  <c r="H29" i="2" s="1"/>
  <c r="G45" i="2"/>
  <c r="H45" i="2" s="1"/>
  <c r="G17" i="2"/>
  <c r="H17" i="2" s="1"/>
  <c r="F84" i="2"/>
  <c r="G5" i="2"/>
  <c r="H5" i="2" s="1"/>
  <c r="G7" i="2"/>
  <c r="H7" i="2" s="1"/>
  <c r="G9" i="2"/>
  <c r="H9" i="2" s="1"/>
  <c r="G25" i="2"/>
  <c r="H25" i="2" s="1"/>
  <c r="G41" i="2"/>
  <c r="H41" i="2" s="1"/>
  <c r="F86" i="2"/>
  <c r="F90" i="2"/>
  <c r="E41" i="2"/>
  <c r="F16" i="2"/>
  <c r="F35" i="2"/>
  <c r="E17" i="2"/>
  <c r="F36" i="2"/>
  <c r="F55" i="2"/>
  <c r="F2" i="2"/>
  <c r="G10" i="2"/>
  <c r="H10" i="2" s="1"/>
  <c r="G14" i="2"/>
  <c r="H14" i="2" s="1"/>
  <c r="G18" i="2"/>
  <c r="H18" i="2" s="1"/>
  <c r="G22" i="2"/>
  <c r="H22" i="2" s="1"/>
  <c r="E24" i="2"/>
  <c r="G26" i="2"/>
  <c r="H26" i="2" s="1"/>
  <c r="G30" i="2"/>
  <c r="H30" i="2" s="1"/>
  <c r="E32" i="2"/>
  <c r="G34" i="2"/>
  <c r="H34" i="2" s="1"/>
  <c r="G38" i="2"/>
  <c r="H38" i="2" s="1"/>
  <c r="E40" i="2"/>
  <c r="G42" i="2"/>
  <c r="H42" i="2" s="1"/>
  <c r="G46" i="2"/>
  <c r="H46" i="2" s="1"/>
  <c r="G50" i="2"/>
  <c r="H50" i="2" s="1"/>
  <c r="G54" i="2"/>
  <c r="H54" i="2" s="1"/>
  <c r="G2" i="2"/>
  <c r="H2" i="2" s="1"/>
  <c r="F12" i="2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E33" i="2"/>
  <c r="G35" i="2"/>
  <c r="H35" i="2" s="1"/>
  <c r="E37" i="2"/>
  <c r="G39" i="2"/>
  <c r="H39" i="2" s="1"/>
  <c r="G43" i="2"/>
  <c r="H43" i="2" s="1"/>
  <c r="G47" i="2"/>
  <c r="H47" i="2" s="1"/>
  <c r="G51" i="2"/>
  <c r="H51" i="2" s="1"/>
  <c r="G55" i="2"/>
  <c r="H55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G44" i="2"/>
  <c r="H44" i="2" s="1"/>
  <c r="G48" i="2"/>
  <c r="H48" i="2" s="1"/>
  <c r="G84" i="3" l="1"/>
  <c r="H84" i="3" s="1"/>
  <c r="F89" i="3"/>
  <c r="G89" i="3" s="1"/>
  <c r="H89" i="3" s="1"/>
  <c r="F87" i="3"/>
  <c r="G87" i="3" s="1"/>
  <c r="H87" i="3" s="1"/>
  <c r="F86" i="3"/>
  <c r="G86" i="3" s="1"/>
  <c r="H86" i="3" s="1"/>
  <c r="K5" i="3"/>
  <c r="F85" i="3"/>
  <c r="G85" i="3" s="1"/>
  <c r="H85" i="3" s="1"/>
  <c r="F88" i="3"/>
  <c r="G88" i="3" s="1"/>
  <c r="H88" i="3" s="1"/>
  <c r="K4" i="3"/>
  <c r="F90" i="3"/>
  <c r="G90" i="3" s="1"/>
  <c r="H90" i="3" s="1"/>
  <c r="E48" i="2"/>
  <c r="E16" i="2"/>
  <c r="F27" i="2"/>
  <c r="F51" i="2"/>
  <c r="E25" i="2"/>
  <c r="F43" i="2"/>
  <c r="F24" i="2"/>
  <c r="F52" i="2"/>
  <c r="F33" i="2"/>
  <c r="F8" i="2"/>
  <c r="F48" i="2"/>
  <c r="F32" i="2"/>
  <c r="E13" i="2"/>
  <c r="E34" i="2"/>
  <c r="F15" i="2"/>
  <c r="E52" i="2"/>
  <c r="E44" i="2"/>
  <c r="E36" i="2"/>
  <c r="E28" i="2"/>
  <c r="E20" i="2"/>
  <c r="E12" i="2"/>
  <c r="F40" i="2"/>
  <c r="E21" i="2"/>
  <c r="E49" i="2"/>
  <c r="F23" i="2"/>
  <c r="F6" i="2"/>
  <c r="E45" i="2"/>
  <c r="E29" i="2"/>
  <c r="F47" i="2"/>
  <c r="F31" i="2"/>
  <c r="E54" i="2"/>
  <c r="F53" i="2"/>
  <c r="E50" i="2"/>
  <c r="F49" i="2"/>
  <c r="E46" i="2"/>
  <c r="F45" i="2"/>
  <c r="E42" i="2"/>
  <c r="F41" i="2"/>
  <c r="E30" i="2"/>
  <c r="F29" i="2"/>
  <c r="E26" i="2"/>
  <c r="F25" i="2"/>
  <c r="E22" i="2"/>
  <c r="F21" i="2"/>
  <c r="E18" i="2"/>
  <c r="F17" i="2"/>
  <c r="E14" i="2"/>
  <c r="F13" i="2"/>
  <c r="E10" i="2"/>
  <c r="F9" i="2"/>
  <c r="F7" i="2"/>
  <c r="F5" i="2"/>
  <c r="F3" i="2"/>
  <c r="E19" i="2"/>
  <c r="E8" i="2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E53" i="2"/>
  <c r="E7" i="2"/>
  <c r="E5" i="2"/>
  <c r="E3" i="2"/>
  <c r="E55" i="2"/>
  <c r="F54" i="2"/>
  <c r="E51" i="2"/>
  <c r="F50" i="2"/>
  <c r="E47" i="2"/>
  <c r="F42" i="2"/>
  <c r="E39" i="2"/>
  <c r="F34" i="2"/>
  <c r="E31" i="2"/>
  <c r="F26" i="2"/>
  <c r="E23" i="2"/>
  <c r="F18" i="2"/>
  <c r="F14" i="2"/>
  <c r="E11" i="2"/>
  <c r="E6" i="2"/>
  <c r="F46" i="2"/>
  <c r="E43" i="2"/>
  <c r="F38" i="2"/>
  <c r="E35" i="2"/>
  <c r="F30" i="2"/>
  <c r="E27" i="2"/>
  <c r="F22" i="2"/>
  <c r="E15" i="2"/>
  <c r="F10" i="2"/>
  <c r="E4" i="2"/>
  <c r="E2" i="2"/>
  <c r="F37" i="2"/>
  <c r="F11" i="2"/>
  <c r="F39" i="2"/>
  <c r="F20" i="2"/>
  <c r="F4" i="2"/>
  <c r="E38" i="2"/>
  <c r="F19" i="2"/>
  <c r="F44" i="2"/>
  <c r="F28" i="2"/>
  <c r="E9" i="2"/>
</calcChain>
</file>

<file path=xl/sharedStrings.xml><?xml version="1.0" encoding="utf-8"?>
<sst xmlns="http://schemas.openxmlformats.org/spreadsheetml/2006/main" count="771" uniqueCount="386">
  <si>
    <t>Dzhizak</t>
  </si>
  <si>
    <t>start_date</t>
  </si>
  <si>
    <t>end_date</t>
  </si>
  <si>
    <t>duration</t>
  </si>
  <si>
    <t>peak</t>
  </si>
  <si>
    <t>sum</t>
  </si>
  <si>
    <t>average</t>
  </si>
  <si>
    <t>median</t>
  </si>
  <si>
    <t>04/01/1891</t>
  </si>
  <si>
    <t>06/01/1891</t>
  </si>
  <si>
    <t>2</t>
  </si>
  <si>
    <t>-1.03</t>
  </si>
  <si>
    <t>-1.31</t>
  </si>
  <si>
    <t>-0.66</t>
  </si>
  <si>
    <t>07/01/1894</t>
  </si>
  <si>
    <t>09/01/1895</t>
  </si>
  <si>
    <t>14</t>
  </si>
  <si>
    <t>-2.01</t>
  </si>
  <si>
    <t>-11.84</t>
  </si>
  <si>
    <t>-0.85</t>
  </si>
  <si>
    <t>-0.59</t>
  </si>
  <si>
    <t>06/01/1899</t>
  </si>
  <si>
    <t>10/01/1899</t>
  </si>
  <si>
    <t>4</t>
  </si>
  <si>
    <t>-1.3</t>
  </si>
  <si>
    <t>-3.81</t>
  </si>
  <si>
    <t>-0.95</t>
  </si>
  <si>
    <t>-0.92</t>
  </si>
  <si>
    <t>04/01/1900</t>
  </si>
  <si>
    <t>06/01/1900</t>
  </si>
  <si>
    <t>-1.06</t>
  </si>
  <si>
    <t>-1.33</t>
  </si>
  <si>
    <t>-0.67</t>
  </si>
  <si>
    <t>03/01/1901</t>
  </si>
  <si>
    <t>09/01/1901</t>
  </si>
  <si>
    <t>6</t>
  </si>
  <si>
    <t>-1.8</t>
  </si>
  <si>
    <t>-6</t>
  </si>
  <si>
    <t>-1</t>
  </si>
  <si>
    <t>-1.13</t>
  </si>
  <si>
    <t>07/01/1902</t>
  </si>
  <si>
    <t>10/01/1902</t>
  </si>
  <si>
    <t>3</t>
  </si>
  <si>
    <t>-1.11</t>
  </si>
  <si>
    <t>-2.03</t>
  </si>
  <si>
    <t>-0.68</t>
  </si>
  <si>
    <t>10/01/1903</t>
  </si>
  <si>
    <t>01/01/1904</t>
  </si>
  <si>
    <t>-1.28</t>
  </si>
  <si>
    <t>-2.76</t>
  </si>
  <si>
    <t>-0.77</t>
  </si>
  <si>
    <t>10/01/1905</t>
  </si>
  <si>
    <t>01/01/1906</t>
  </si>
  <si>
    <t>-1.19</t>
  </si>
  <si>
    <t>-1.97</t>
  </si>
  <si>
    <t>-0.57</t>
  </si>
  <si>
    <t>10/01/1906</t>
  </si>
  <si>
    <t>01/01/1907</t>
  </si>
  <si>
    <t>-1.93</t>
  </si>
  <si>
    <t>-3.98</t>
  </si>
  <si>
    <t>11/01/1909</t>
  </si>
  <si>
    <t>03/01/1910</t>
  </si>
  <si>
    <t>-2.56</t>
  </si>
  <si>
    <t>-6.82</t>
  </si>
  <si>
    <t>-1.7</t>
  </si>
  <si>
    <t>-1.91</t>
  </si>
  <si>
    <t>11/01/1910</t>
  </si>
  <si>
    <t>01/01/1911</t>
  </si>
  <si>
    <t>-1.36</t>
  </si>
  <si>
    <t>-2.02</t>
  </si>
  <si>
    <t>-1.01</t>
  </si>
  <si>
    <t>08/01/1913</t>
  </si>
  <si>
    <t>10/01/1913</t>
  </si>
  <si>
    <t>-1.46</t>
  </si>
  <si>
    <t>-1.95</t>
  </si>
  <si>
    <t>-0.97</t>
  </si>
  <si>
    <t>02/01/1915</t>
  </si>
  <si>
    <t>04/01/1915</t>
  </si>
  <si>
    <t>-2.36</t>
  </si>
  <si>
    <t>-3.66</t>
  </si>
  <si>
    <t>-1.83</t>
  </si>
  <si>
    <t>10/01/1915</t>
  </si>
  <si>
    <t>01/01/1916</t>
  </si>
  <si>
    <t>-2.12</t>
  </si>
  <si>
    <t>-5.45</t>
  </si>
  <si>
    <t>-1.82</t>
  </si>
  <si>
    <t>-1.86</t>
  </si>
  <si>
    <t>12/01/1916</t>
  </si>
  <si>
    <t>04/01/1918</t>
  </si>
  <si>
    <t>16</t>
  </si>
  <si>
    <t>-3.6</t>
  </si>
  <si>
    <t>-28.18</t>
  </si>
  <si>
    <t>-1.76</t>
  </si>
  <si>
    <t>-1.85</t>
  </si>
  <si>
    <t>11/01/1918</t>
  </si>
  <si>
    <t>12/01/1918</t>
  </si>
  <si>
    <t>1</t>
  </si>
  <si>
    <t>10/01/1919</t>
  </si>
  <si>
    <t>02/01/1920</t>
  </si>
  <si>
    <t>-1.68</t>
  </si>
  <si>
    <t>-4.99</t>
  </si>
  <si>
    <t>-1.25</t>
  </si>
  <si>
    <t>-1.34</t>
  </si>
  <si>
    <t>05/01/1921</t>
  </si>
  <si>
    <t>08/01/1921</t>
  </si>
  <si>
    <t>-1.04</t>
  </si>
  <si>
    <t>-2.32</t>
  </si>
  <si>
    <t>-0.74</t>
  </si>
  <si>
    <t>08/01/1922</t>
  </si>
  <si>
    <t>02/01/1923</t>
  </si>
  <si>
    <t>-1.39</t>
  </si>
  <si>
    <t>-5.69</t>
  </si>
  <si>
    <t>02/01/1924</t>
  </si>
  <si>
    <t>05/01/1924</t>
  </si>
  <si>
    <t>03/01/1925</t>
  </si>
  <si>
    <t>10/01/1925</t>
  </si>
  <si>
    <t>7</t>
  </si>
  <si>
    <t>-5.43</t>
  </si>
  <si>
    <t>-0.78</t>
  </si>
  <si>
    <t>10/01/1926</t>
  </si>
  <si>
    <t>11/01/1926</t>
  </si>
  <si>
    <t>02/01/1927</t>
  </si>
  <si>
    <t>01/01/1928</t>
  </si>
  <si>
    <t>11</t>
  </si>
  <si>
    <t>-2.1</t>
  </si>
  <si>
    <t>-11.99</t>
  </si>
  <si>
    <t>-1.09</t>
  </si>
  <si>
    <t>-1.22</t>
  </si>
  <si>
    <t>10/01/1931</t>
  </si>
  <si>
    <t>11/01/1931</t>
  </si>
  <si>
    <t>-1.56</t>
  </si>
  <si>
    <t>10/01/1933</t>
  </si>
  <si>
    <t>12/01/1933</t>
  </si>
  <si>
    <t>-1.49</t>
  </si>
  <si>
    <t>-1.57</t>
  </si>
  <si>
    <t>-0.79</t>
  </si>
  <si>
    <t>11/01/1934</t>
  </si>
  <si>
    <t>01/01/1935</t>
  </si>
  <si>
    <t>-1.47</t>
  </si>
  <si>
    <t>-1.52</t>
  </si>
  <si>
    <t>-0.76</t>
  </si>
  <si>
    <t>02/01/1936</t>
  </si>
  <si>
    <t>06/01/1936</t>
  </si>
  <si>
    <t>-5.29</t>
  </si>
  <si>
    <t>-1.32</t>
  </si>
  <si>
    <t>-1.4</t>
  </si>
  <si>
    <t>11/01/1936</t>
  </si>
  <si>
    <t>05/01/1937</t>
  </si>
  <si>
    <t>-1.66</t>
  </si>
  <si>
    <t>-6.22</t>
  </si>
  <si>
    <t>-0.91</t>
  </si>
  <si>
    <t>08/01/1937</t>
  </si>
  <si>
    <t>10/01/1937</t>
  </si>
  <si>
    <t>-2.33</t>
  </si>
  <si>
    <t>-1.17</t>
  </si>
  <si>
    <t>06/01/1938</t>
  </si>
  <si>
    <t>02/01/1939</t>
  </si>
  <si>
    <t>8</t>
  </si>
  <si>
    <t>-1.88</t>
  </si>
  <si>
    <t>-7.79</t>
  </si>
  <si>
    <t>-0.89</t>
  </si>
  <si>
    <t>05/01/1939</t>
  </si>
  <si>
    <t>09/01/1939</t>
  </si>
  <si>
    <t>-1.44</t>
  </si>
  <si>
    <t>-3.76</t>
  </si>
  <si>
    <t>-0.94</t>
  </si>
  <si>
    <t>12/01/1939</t>
  </si>
  <si>
    <t>03/01/1940</t>
  </si>
  <si>
    <t>-2.68</t>
  </si>
  <si>
    <t>-0.82</t>
  </si>
  <si>
    <t>06/01/1940</t>
  </si>
  <si>
    <t>10/01/1940</t>
  </si>
  <si>
    <t>-1.75</t>
  </si>
  <si>
    <t>-4.2</t>
  </si>
  <si>
    <t>-1.05</t>
  </si>
  <si>
    <t>-1.08</t>
  </si>
  <si>
    <t>08/01/1941</t>
  </si>
  <si>
    <t>11/01/1941</t>
  </si>
  <si>
    <t>-3.05</t>
  </si>
  <si>
    <t>-1.02</t>
  </si>
  <si>
    <t>08/01/1943</t>
  </si>
  <si>
    <t>10/01/1943</t>
  </si>
  <si>
    <t>-1.74</t>
  </si>
  <si>
    <t>-0.87</t>
  </si>
  <si>
    <t>03/01/1944</t>
  </si>
  <si>
    <t>10/01/1944</t>
  </si>
  <si>
    <t>-2.35</t>
  </si>
  <si>
    <t>-1.71</t>
  </si>
  <si>
    <t>12/01/1944</t>
  </si>
  <si>
    <t>03/01/1945</t>
  </si>
  <si>
    <t>-1.99</t>
  </si>
  <si>
    <t>-4.35</t>
  </si>
  <si>
    <t>-1.45</t>
  </si>
  <si>
    <t>-1.2</t>
  </si>
  <si>
    <t>03/01/1946</t>
  </si>
  <si>
    <t>10/01/1946</t>
  </si>
  <si>
    <t>-7.48</t>
  </si>
  <si>
    <t>-1.07</t>
  </si>
  <si>
    <t>11/01/1948</t>
  </si>
  <si>
    <t>02/01/1949</t>
  </si>
  <si>
    <t>-1.77</t>
  </si>
  <si>
    <t>-2.65</t>
  </si>
  <si>
    <t>-0.88</t>
  </si>
  <si>
    <t>12/01/1949</t>
  </si>
  <si>
    <t>01/01/1951</t>
  </si>
  <si>
    <t>13</t>
  </si>
  <si>
    <t>-2.22</t>
  </si>
  <si>
    <t>-15.79</t>
  </si>
  <si>
    <t>-1.21</t>
  </si>
  <si>
    <t>04/01/1951</t>
  </si>
  <si>
    <t>07/01/1951</t>
  </si>
  <si>
    <t>-1.79</t>
  </si>
  <si>
    <t>-0.6</t>
  </si>
  <si>
    <t>01/01/1952</t>
  </si>
  <si>
    <t>03/01/1952</t>
  </si>
  <si>
    <t>-1.62</t>
  </si>
  <si>
    <t>-0.81</t>
  </si>
  <si>
    <t>07/01/1954</t>
  </si>
  <si>
    <t>11/01/1954</t>
  </si>
  <si>
    <t>-1.92</t>
  </si>
  <si>
    <t>-3.55</t>
  </si>
  <si>
    <t>-0.8</t>
  </si>
  <si>
    <t>02/01/1955</t>
  </si>
  <si>
    <t>03/01/1955</t>
  </si>
  <si>
    <t>-2.21</t>
  </si>
  <si>
    <t>10/01/1955</t>
  </si>
  <si>
    <t>02/01/1956</t>
  </si>
  <si>
    <t>-2.11</t>
  </si>
  <si>
    <t>-0.53</t>
  </si>
  <si>
    <t>-0.44</t>
  </si>
  <si>
    <t>08/01/1956</t>
  </si>
  <si>
    <t>08/01/1957</t>
  </si>
  <si>
    <t>12</t>
  </si>
  <si>
    <t>-1.58</t>
  </si>
  <si>
    <t>-10.17</t>
  </si>
  <si>
    <t>-0.9</t>
  </si>
  <si>
    <t>06/01/1959</t>
  </si>
  <si>
    <t>02/01/1960</t>
  </si>
  <si>
    <t>-5.63</t>
  </si>
  <si>
    <t>-0.7</t>
  </si>
  <si>
    <t>-0.75</t>
  </si>
  <si>
    <t>08/01/1960</t>
  </si>
  <si>
    <t>09/01/1960</t>
  </si>
  <si>
    <t>02/01/1961</t>
  </si>
  <si>
    <t>04/01/1961</t>
  </si>
  <si>
    <t>-2.49</t>
  </si>
  <si>
    <t>10/01/1964</t>
  </si>
  <si>
    <t>08/01/1965</t>
  </si>
  <si>
    <t>10</t>
  </si>
  <si>
    <t>-6.75</t>
  </si>
  <si>
    <t>-0.63</t>
  </si>
  <si>
    <t>01/01/1966</t>
  </si>
  <si>
    <t>03/01/1966</t>
  </si>
  <si>
    <t>-2.72</t>
  </si>
  <si>
    <t>12/01/1966</t>
  </si>
  <si>
    <t>08/01/1967</t>
  </si>
  <si>
    <t>-1.5</t>
  </si>
  <si>
    <t>-4.56</t>
  </si>
  <si>
    <t>-0.34</t>
  </si>
  <si>
    <t>02/01/1968</t>
  </si>
  <si>
    <t>03/01/1968</t>
  </si>
  <si>
    <t>07/01/1971</t>
  </si>
  <si>
    <t>01/01/1972</t>
  </si>
  <si>
    <t>-2.23</t>
  </si>
  <si>
    <t>-7.18</t>
  </si>
  <si>
    <t>-1.12</t>
  </si>
  <si>
    <t>11/01/1973</t>
  </si>
  <si>
    <t>05/01/1974</t>
  </si>
  <si>
    <t>-7.95</t>
  </si>
  <si>
    <t>11/01/1974</t>
  </si>
  <si>
    <t>03/01/1975</t>
  </si>
  <si>
    <t>-2.42</t>
  </si>
  <si>
    <t>-6.67</t>
  </si>
  <si>
    <t>-1.67</t>
  </si>
  <si>
    <t>06/01/1975</t>
  </si>
  <si>
    <t>11/01/1975</t>
  </si>
  <si>
    <t>5</t>
  </si>
  <si>
    <t>-6.65</t>
  </si>
  <si>
    <t>04/01/1977</t>
  </si>
  <si>
    <t>09/01/1977</t>
  </si>
  <si>
    <t>-2.26</t>
  </si>
  <si>
    <t>-4.93</t>
  </si>
  <si>
    <t>-0.99</t>
  </si>
  <si>
    <t>08/01/1978</t>
  </si>
  <si>
    <t>11/01/1978</t>
  </si>
  <si>
    <t>-3.8</t>
  </si>
  <si>
    <t>-1.27</t>
  </si>
  <si>
    <t>08/01/1979</t>
  </si>
  <si>
    <t>10/01/1979</t>
  </si>
  <si>
    <t>-1.48</t>
  </si>
  <si>
    <t>12/01/1980</t>
  </si>
  <si>
    <t>02/01/1981</t>
  </si>
  <si>
    <t>-1.61</t>
  </si>
  <si>
    <t>-2.88</t>
  </si>
  <si>
    <t>11/01/1981</t>
  </si>
  <si>
    <t>08/01/1982</t>
  </si>
  <si>
    <t>9</t>
  </si>
  <si>
    <t>-1.78</t>
  </si>
  <si>
    <t>-9.96</t>
  </si>
  <si>
    <t>-1.16</t>
  </si>
  <si>
    <t>02/01/1983</t>
  </si>
  <si>
    <t>07/01/1983</t>
  </si>
  <si>
    <t>-6.26</t>
  </si>
  <si>
    <t>-1.53</t>
  </si>
  <si>
    <t>10/01/1983</t>
  </si>
  <si>
    <t>12/01/1983</t>
  </si>
  <si>
    <t>06/01/1984</t>
  </si>
  <si>
    <t>10/01/1984</t>
  </si>
  <si>
    <t>-1.42</t>
  </si>
  <si>
    <t>-4.59</t>
  </si>
  <si>
    <t>-1.15</t>
  </si>
  <si>
    <t>11/01/1985</t>
  </si>
  <si>
    <t>06/01/1986</t>
  </si>
  <si>
    <t>-8.64</t>
  </si>
  <si>
    <t>-1.23</t>
  </si>
  <si>
    <t>-1.1</t>
  </si>
  <si>
    <t>01/01/1987</t>
  </si>
  <si>
    <t>04/01/1987</t>
  </si>
  <si>
    <t>-2.31</t>
  </si>
  <si>
    <t>02/01/1988</t>
  </si>
  <si>
    <t>05/01/1988</t>
  </si>
  <si>
    <t>-2.13</t>
  </si>
  <si>
    <t>-0.71</t>
  </si>
  <si>
    <t>08/01/1988</t>
  </si>
  <si>
    <t>09/01/1988</t>
  </si>
  <si>
    <t>03/01/1989</t>
  </si>
  <si>
    <t>12/01/1989</t>
  </si>
  <si>
    <t>-9.97</t>
  </si>
  <si>
    <t>08/01/1990</t>
  </si>
  <si>
    <t>10/01/1990</t>
  </si>
  <si>
    <t>-2</t>
  </si>
  <si>
    <t>10/01/1991</t>
  </si>
  <si>
    <t>12/01/1991</t>
  </si>
  <si>
    <t>07/01/1994</t>
  </si>
  <si>
    <t>08/01/1994</t>
  </si>
  <si>
    <t>04/01/1995</t>
  </si>
  <si>
    <t>07/01/1995</t>
  </si>
  <si>
    <t>-1.6</t>
  </si>
  <si>
    <t>-3.75</t>
  </si>
  <si>
    <t>01/01/1996</t>
  </si>
  <si>
    <t>03/01/1996</t>
  </si>
  <si>
    <t>-1.72</t>
  </si>
  <si>
    <t>-0.86</t>
  </si>
  <si>
    <t>06/01/1996</t>
  </si>
  <si>
    <t>09/01/1996</t>
  </si>
  <si>
    <t>-4.09</t>
  </si>
  <si>
    <t>12/01/1996</t>
  </si>
  <si>
    <t>05/01/1997</t>
  </si>
  <si>
    <t>-2.78</t>
  </si>
  <si>
    <t>-5.11</t>
  </si>
  <si>
    <t>10/01/1997</t>
  </si>
  <si>
    <t>01/01/1998</t>
  </si>
  <si>
    <t>-2.38</t>
  </si>
  <si>
    <t>-0.33</t>
  </si>
  <si>
    <t>02/01/2000</t>
  </si>
  <si>
    <t>08/01/2000</t>
  </si>
  <si>
    <t>-8.45</t>
  </si>
  <si>
    <t>-1.41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</si>
  <si>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</si>
  <si>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</si>
  <si>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</si>
  <si>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</si>
  <si>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</si>
  <si>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</si>
  <si>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</si>
  <si>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</si>
  <si>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</si>
  <si>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</si>
  <si>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</si>
  <si>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</si>
  <si>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</si>
  <si>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</si>
  <si>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</si>
  <si>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</si>
  <si>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</si>
  <si>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</si>
  <si>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</si>
  <si>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</si>
  <si>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</si>
  <si>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</si>
  <si>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</si>
  <si>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</si>
  <si>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(0.1)</t>
  </si>
  <si>
    <t>K (0.2)</t>
  </si>
  <si>
    <t>K (0.4)</t>
  </si>
  <si>
    <t>K (0.5)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</si>
</sst>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workbookViewId="0">
      <selection activeCell="I81" sqref="I3:I81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358</v>
      </c>
    </row>
    <row r="3" spans="1:9" x14ac:dyDescent="0.35">
      <c r="A3" t="s">
        <v>323</v>
      </c>
      <c r="B3" t="s">
        <v>324</v>
      </c>
      <c r="C3" t="s">
        <v>96</v>
      </c>
      <c r="D3" t="s">
        <v>265</v>
      </c>
      <c r="E3" t="s">
        <v>265</v>
      </c>
      <c r="F3" t="s">
        <v>265</v>
      </c>
      <c r="G3" t="s">
        <v>265</v>
      </c>
      <c r="H3">
        <f>C3*1</f>
        <v>1</v>
      </c>
      <c r="I3">
        <f>E3*-1</f>
        <v>1.1200000000000001</v>
      </c>
    </row>
    <row r="4" spans="1:9" x14ac:dyDescent="0.35">
      <c r="A4" t="s">
        <v>333</v>
      </c>
      <c r="B4" t="s">
        <v>334</v>
      </c>
      <c r="C4" t="s">
        <v>96</v>
      </c>
      <c r="D4" t="s">
        <v>299</v>
      </c>
      <c r="E4" t="s">
        <v>299</v>
      </c>
      <c r="F4" t="s">
        <v>299</v>
      </c>
      <c r="G4" t="s">
        <v>299</v>
      </c>
      <c r="H4">
        <f>C4*1</f>
        <v>1</v>
      </c>
      <c r="I4">
        <f>E4*-1</f>
        <v>1.1599999999999999</v>
      </c>
    </row>
    <row r="5" spans="1:9" x14ac:dyDescent="0.35">
      <c r="A5" t="s">
        <v>119</v>
      </c>
      <c r="B5" t="s">
        <v>120</v>
      </c>
      <c r="C5" t="s">
        <v>96</v>
      </c>
      <c r="D5" t="s">
        <v>48</v>
      </c>
      <c r="E5" t="s">
        <v>48</v>
      </c>
      <c r="F5" t="s">
        <v>48</v>
      </c>
      <c r="G5" t="s">
        <v>48</v>
      </c>
      <c r="H5">
        <f>C5*1</f>
        <v>1</v>
      </c>
      <c r="I5">
        <f>E5*-1</f>
        <v>1.28</v>
      </c>
    </row>
    <row r="6" spans="1:9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13</v>
      </c>
      <c r="H6">
        <f>C6*1</f>
        <v>2</v>
      </c>
      <c r="I6">
        <f>E6*-1</f>
        <v>1.31</v>
      </c>
    </row>
    <row r="7" spans="1:9" x14ac:dyDescent="0.35">
      <c r="A7" t="s">
        <v>28</v>
      </c>
      <c r="B7" t="s">
        <v>29</v>
      </c>
      <c r="C7" t="s">
        <v>10</v>
      </c>
      <c r="D7" t="s">
        <v>30</v>
      </c>
      <c r="E7" t="s">
        <v>31</v>
      </c>
      <c r="F7" t="s">
        <v>32</v>
      </c>
      <c r="G7" t="s">
        <v>32</v>
      </c>
      <c r="H7">
        <f>C7*1</f>
        <v>2</v>
      </c>
      <c r="I7">
        <f>E7*-1</f>
        <v>1.33</v>
      </c>
    </row>
    <row r="8" spans="1:9" x14ac:dyDescent="0.35">
      <c r="A8" t="s">
        <v>241</v>
      </c>
      <c r="B8" t="s">
        <v>242</v>
      </c>
      <c r="C8" t="s">
        <v>96</v>
      </c>
      <c r="D8" t="s">
        <v>73</v>
      </c>
      <c r="E8" t="s">
        <v>73</v>
      </c>
      <c r="F8" t="s">
        <v>73</v>
      </c>
      <c r="G8" t="s">
        <v>73</v>
      </c>
      <c r="H8">
        <f>C8*1</f>
        <v>1</v>
      </c>
      <c r="I8">
        <f>E8*-1</f>
        <v>1.46</v>
      </c>
    </row>
    <row r="9" spans="1:9" x14ac:dyDescent="0.35">
      <c r="A9" t="s">
        <v>287</v>
      </c>
      <c r="B9" t="s">
        <v>288</v>
      </c>
      <c r="C9" t="s">
        <v>10</v>
      </c>
      <c r="D9" t="s">
        <v>73</v>
      </c>
      <c r="E9" t="s">
        <v>289</v>
      </c>
      <c r="F9" t="s">
        <v>107</v>
      </c>
      <c r="G9" t="s">
        <v>107</v>
      </c>
      <c r="H9">
        <f>C9*1</f>
        <v>2</v>
      </c>
      <c r="I9">
        <f>E9*-1</f>
        <v>1.48</v>
      </c>
    </row>
    <row r="10" spans="1:9" x14ac:dyDescent="0.35">
      <c r="A10" t="s">
        <v>136</v>
      </c>
      <c r="B10" t="s">
        <v>137</v>
      </c>
      <c r="C10" t="s">
        <v>10</v>
      </c>
      <c r="D10" t="s">
        <v>138</v>
      </c>
      <c r="E10" t="s">
        <v>139</v>
      </c>
      <c r="F10" t="s">
        <v>140</v>
      </c>
      <c r="G10" t="s">
        <v>140</v>
      </c>
      <c r="H10">
        <f>C10*1</f>
        <v>2</v>
      </c>
      <c r="I10">
        <f>E10*-1</f>
        <v>1.52</v>
      </c>
    </row>
    <row r="11" spans="1:9" x14ac:dyDescent="0.35">
      <c r="A11" t="s">
        <v>128</v>
      </c>
      <c r="B11" t="s">
        <v>129</v>
      </c>
      <c r="C11" t="s">
        <v>96</v>
      </c>
      <c r="D11" t="s">
        <v>130</v>
      </c>
      <c r="E11" t="s">
        <v>130</v>
      </c>
      <c r="F11" t="s">
        <v>130</v>
      </c>
      <c r="G11" t="s">
        <v>130</v>
      </c>
      <c r="H11">
        <f>C11*1</f>
        <v>1</v>
      </c>
      <c r="I11">
        <f>E11*-1</f>
        <v>1.56</v>
      </c>
    </row>
    <row r="12" spans="1:9" x14ac:dyDescent="0.35">
      <c r="A12" t="s">
        <v>259</v>
      </c>
      <c r="B12" t="s">
        <v>260</v>
      </c>
      <c r="C12" t="s">
        <v>96</v>
      </c>
      <c r="D12" t="s">
        <v>130</v>
      </c>
      <c r="E12" t="s">
        <v>130</v>
      </c>
      <c r="F12" t="s">
        <v>130</v>
      </c>
      <c r="G12" t="s">
        <v>130</v>
      </c>
      <c r="H12">
        <f>C12*1</f>
        <v>1</v>
      </c>
      <c r="I12">
        <f>E12*-1</f>
        <v>1.56</v>
      </c>
    </row>
    <row r="13" spans="1:9" x14ac:dyDescent="0.35">
      <c r="A13" t="s">
        <v>131</v>
      </c>
      <c r="B13" t="s">
        <v>132</v>
      </c>
      <c r="C13" t="s">
        <v>10</v>
      </c>
      <c r="D13" t="s">
        <v>133</v>
      </c>
      <c r="E13" t="s">
        <v>134</v>
      </c>
      <c r="F13" t="s">
        <v>135</v>
      </c>
      <c r="G13" t="s">
        <v>135</v>
      </c>
      <c r="H13">
        <f>C13*1</f>
        <v>2</v>
      </c>
      <c r="I13">
        <f>E13*-1</f>
        <v>1.57</v>
      </c>
    </row>
    <row r="14" spans="1:9" x14ac:dyDescent="0.35">
      <c r="A14" t="s">
        <v>304</v>
      </c>
      <c r="B14" t="s">
        <v>305</v>
      </c>
      <c r="C14" t="s">
        <v>10</v>
      </c>
      <c r="D14" t="s">
        <v>53</v>
      </c>
      <c r="E14" t="s">
        <v>233</v>
      </c>
      <c r="F14" t="s">
        <v>135</v>
      </c>
      <c r="G14" t="s">
        <v>135</v>
      </c>
      <c r="H14">
        <f>C14*1</f>
        <v>2</v>
      </c>
      <c r="I14">
        <f>E14*-1</f>
        <v>1.58</v>
      </c>
    </row>
    <row r="15" spans="1:9" x14ac:dyDescent="0.35">
      <c r="A15" t="s">
        <v>213</v>
      </c>
      <c r="B15" t="s">
        <v>214</v>
      </c>
      <c r="C15" t="s">
        <v>10</v>
      </c>
      <c r="D15" t="s">
        <v>208</v>
      </c>
      <c r="E15" t="s">
        <v>215</v>
      </c>
      <c r="F15" t="s">
        <v>216</v>
      </c>
      <c r="G15" t="s">
        <v>216</v>
      </c>
      <c r="H15">
        <f>C15*1</f>
        <v>2</v>
      </c>
      <c r="I15">
        <f>E15*-1</f>
        <v>1.62</v>
      </c>
    </row>
    <row r="16" spans="1:9" x14ac:dyDescent="0.35">
      <c r="A16" t="s">
        <v>339</v>
      </c>
      <c r="B16" t="s">
        <v>340</v>
      </c>
      <c r="C16" t="s">
        <v>10</v>
      </c>
      <c r="D16" t="s">
        <v>163</v>
      </c>
      <c r="E16" t="s">
        <v>341</v>
      </c>
      <c r="F16" t="s">
        <v>342</v>
      </c>
      <c r="G16" t="s">
        <v>342</v>
      </c>
      <c r="H16">
        <f>C16*1</f>
        <v>2</v>
      </c>
      <c r="I16">
        <f>E16*-1</f>
        <v>1.72</v>
      </c>
    </row>
    <row r="17" spans="1:9" x14ac:dyDescent="0.35">
      <c r="A17" t="s">
        <v>180</v>
      </c>
      <c r="B17" t="s">
        <v>181</v>
      </c>
      <c r="C17" t="s">
        <v>10</v>
      </c>
      <c r="D17" t="s">
        <v>70</v>
      </c>
      <c r="E17" t="s">
        <v>182</v>
      </c>
      <c r="F17" t="s">
        <v>183</v>
      </c>
      <c r="G17" t="s">
        <v>183</v>
      </c>
      <c r="H17">
        <f>C17*1</f>
        <v>2</v>
      </c>
      <c r="I17">
        <f>E17*-1</f>
        <v>1.74</v>
      </c>
    </row>
    <row r="18" spans="1:9" x14ac:dyDescent="0.35">
      <c r="A18" t="s">
        <v>209</v>
      </c>
      <c r="B18" t="s">
        <v>210</v>
      </c>
      <c r="C18" t="s">
        <v>42</v>
      </c>
      <c r="D18" t="s">
        <v>30</v>
      </c>
      <c r="E18" t="s">
        <v>211</v>
      </c>
      <c r="F18" t="s">
        <v>212</v>
      </c>
      <c r="G18" t="s">
        <v>45</v>
      </c>
      <c r="H18">
        <f>C18*1</f>
        <v>3</v>
      </c>
      <c r="I18">
        <f>E18*-1</f>
        <v>1.79</v>
      </c>
    </row>
    <row r="19" spans="1:9" x14ac:dyDescent="0.35">
      <c r="A19" t="s">
        <v>94</v>
      </c>
      <c r="B19" t="s">
        <v>95</v>
      </c>
      <c r="C19" t="s">
        <v>96</v>
      </c>
      <c r="D19" t="s">
        <v>86</v>
      </c>
      <c r="E19" t="s">
        <v>86</v>
      </c>
      <c r="F19" t="s">
        <v>86</v>
      </c>
      <c r="G19" t="s">
        <v>86</v>
      </c>
      <c r="H19">
        <f>C19*1</f>
        <v>1</v>
      </c>
      <c r="I19">
        <f>E19*-1</f>
        <v>1.86</v>
      </c>
    </row>
    <row r="20" spans="1:9" x14ac:dyDescent="0.35">
      <c r="A20" t="s">
        <v>71</v>
      </c>
      <c r="B20" t="s">
        <v>72</v>
      </c>
      <c r="C20" t="s">
        <v>10</v>
      </c>
      <c r="D20" t="s">
        <v>73</v>
      </c>
      <c r="E20" t="s">
        <v>74</v>
      </c>
      <c r="F20" t="s">
        <v>75</v>
      </c>
      <c r="G20" t="s">
        <v>75</v>
      </c>
      <c r="H20">
        <f>C20*1</f>
        <v>2</v>
      </c>
      <c r="I20">
        <f>E20*-1</f>
        <v>1.95</v>
      </c>
    </row>
    <row r="21" spans="1:9" x14ac:dyDescent="0.35">
      <c r="A21" t="s">
        <v>51</v>
      </c>
      <c r="B21" t="s">
        <v>52</v>
      </c>
      <c r="C21" t="s">
        <v>42</v>
      </c>
      <c r="D21" t="s">
        <v>53</v>
      </c>
      <c r="E21" t="s">
        <v>54</v>
      </c>
      <c r="F21" t="s">
        <v>13</v>
      </c>
      <c r="G21" t="s">
        <v>55</v>
      </c>
      <c r="H21">
        <f>C21*1</f>
        <v>3</v>
      </c>
      <c r="I21">
        <f>E21*-1</f>
        <v>1.97</v>
      </c>
    </row>
    <row r="22" spans="1:9" x14ac:dyDescent="0.35">
      <c r="A22" t="s">
        <v>328</v>
      </c>
      <c r="B22" t="s">
        <v>329</v>
      </c>
      <c r="C22" t="s">
        <v>10</v>
      </c>
      <c r="D22" t="s">
        <v>265</v>
      </c>
      <c r="E22" t="s">
        <v>330</v>
      </c>
      <c r="F22" t="s">
        <v>38</v>
      </c>
      <c r="G22" t="s">
        <v>38</v>
      </c>
      <c r="H22">
        <f>C22*1</f>
        <v>2</v>
      </c>
      <c r="I22">
        <f>E22*-1</f>
        <v>2</v>
      </c>
    </row>
    <row r="23" spans="1:9" x14ac:dyDescent="0.35">
      <c r="A23" t="s">
        <v>331</v>
      </c>
      <c r="B23" t="s">
        <v>332</v>
      </c>
      <c r="C23" t="s">
        <v>10</v>
      </c>
      <c r="D23" t="s">
        <v>145</v>
      </c>
      <c r="E23" t="s">
        <v>17</v>
      </c>
      <c r="F23" t="s">
        <v>70</v>
      </c>
      <c r="G23" t="s">
        <v>70</v>
      </c>
      <c r="H23">
        <f>C23*1</f>
        <v>2</v>
      </c>
      <c r="I23">
        <f>E23*-1</f>
        <v>2.0099999999999998</v>
      </c>
    </row>
    <row r="24" spans="1:9" x14ac:dyDescent="0.35">
      <c r="A24" t="s">
        <v>66</v>
      </c>
      <c r="B24" t="s">
        <v>67</v>
      </c>
      <c r="C24" t="s">
        <v>10</v>
      </c>
      <c r="D24" t="s">
        <v>68</v>
      </c>
      <c r="E24" t="s">
        <v>69</v>
      </c>
      <c r="F24" t="s">
        <v>70</v>
      </c>
      <c r="G24" t="s">
        <v>70</v>
      </c>
      <c r="H24">
        <f>C24*1</f>
        <v>2</v>
      </c>
      <c r="I24">
        <f>E24*-1</f>
        <v>2.02</v>
      </c>
    </row>
    <row r="25" spans="1:9" x14ac:dyDescent="0.35">
      <c r="A25" t="s">
        <v>112</v>
      </c>
      <c r="B25" t="s">
        <v>113</v>
      </c>
      <c r="C25" t="s">
        <v>42</v>
      </c>
      <c r="D25" t="s">
        <v>38</v>
      </c>
      <c r="E25" t="s">
        <v>69</v>
      </c>
      <c r="F25" t="s">
        <v>32</v>
      </c>
      <c r="G25" t="s">
        <v>26</v>
      </c>
      <c r="H25">
        <f>C25*1</f>
        <v>3</v>
      </c>
      <c r="I25">
        <f>E25*-1</f>
        <v>2.02</v>
      </c>
    </row>
    <row r="26" spans="1:9" x14ac:dyDescent="0.35">
      <c r="A26" t="s">
        <v>40</v>
      </c>
      <c r="B26" t="s">
        <v>41</v>
      </c>
      <c r="C26" t="s">
        <v>42</v>
      </c>
      <c r="D26" t="s">
        <v>43</v>
      </c>
      <c r="E26" t="s">
        <v>44</v>
      </c>
      <c r="F26" t="s">
        <v>45</v>
      </c>
      <c r="G26" t="s">
        <v>32</v>
      </c>
      <c r="H26">
        <f>C26*1</f>
        <v>3</v>
      </c>
      <c r="I26">
        <f>E26*-1</f>
        <v>2.0299999999999998</v>
      </c>
    </row>
    <row r="27" spans="1:9" x14ac:dyDescent="0.35">
      <c r="A27" t="s">
        <v>225</v>
      </c>
      <c r="B27" t="s">
        <v>226</v>
      </c>
      <c r="C27" t="s">
        <v>23</v>
      </c>
      <c r="D27" t="s">
        <v>105</v>
      </c>
      <c r="E27" t="s">
        <v>227</v>
      </c>
      <c r="F27" t="s">
        <v>228</v>
      </c>
      <c r="G27" t="s">
        <v>229</v>
      </c>
      <c r="H27">
        <f>C27*1</f>
        <v>4</v>
      </c>
      <c r="I27">
        <f>E27*-1</f>
        <v>2.11</v>
      </c>
    </row>
    <row r="28" spans="1:9" x14ac:dyDescent="0.35">
      <c r="A28" t="s">
        <v>319</v>
      </c>
      <c r="B28" t="s">
        <v>320</v>
      </c>
      <c r="C28" t="s">
        <v>42</v>
      </c>
      <c r="D28" t="s">
        <v>174</v>
      </c>
      <c r="E28" t="s">
        <v>321</v>
      </c>
      <c r="F28" t="s">
        <v>322</v>
      </c>
      <c r="G28" t="s">
        <v>240</v>
      </c>
      <c r="H28">
        <f>C28*1</f>
        <v>3</v>
      </c>
      <c r="I28">
        <f>E28*-1</f>
        <v>2.13</v>
      </c>
    </row>
    <row r="29" spans="1:9" x14ac:dyDescent="0.35">
      <c r="A29" t="s">
        <v>222</v>
      </c>
      <c r="B29" t="s">
        <v>223</v>
      </c>
      <c r="C29" t="s">
        <v>96</v>
      </c>
      <c r="D29" t="s">
        <v>224</v>
      </c>
      <c r="E29" t="s">
        <v>224</v>
      </c>
      <c r="F29" t="s">
        <v>224</v>
      </c>
      <c r="G29" t="s">
        <v>224</v>
      </c>
      <c r="H29">
        <f>C29*1</f>
        <v>1</v>
      </c>
      <c r="I29">
        <f>E29*-1</f>
        <v>2.21</v>
      </c>
    </row>
    <row r="30" spans="1:9" x14ac:dyDescent="0.35">
      <c r="A30" t="s">
        <v>316</v>
      </c>
      <c r="B30" t="s">
        <v>317</v>
      </c>
      <c r="C30" t="s">
        <v>42</v>
      </c>
      <c r="D30" t="s">
        <v>193</v>
      </c>
      <c r="E30" t="s">
        <v>318</v>
      </c>
      <c r="F30" t="s">
        <v>50</v>
      </c>
      <c r="G30" t="s">
        <v>105</v>
      </c>
      <c r="H30">
        <f>C30*1</f>
        <v>3</v>
      </c>
      <c r="I30">
        <f>E30*-1</f>
        <v>2.31</v>
      </c>
    </row>
    <row r="31" spans="1:9" x14ac:dyDescent="0.35">
      <c r="A31" t="s">
        <v>103</v>
      </c>
      <c r="B31" t="s">
        <v>104</v>
      </c>
      <c r="C31" t="s">
        <v>42</v>
      </c>
      <c r="D31" t="s">
        <v>105</v>
      </c>
      <c r="E31" t="s">
        <v>106</v>
      </c>
      <c r="F31" t="s">
        <v>50</v>
      </c>
      <c r="G31" t="s">
        <v>107</v>
      </c>
      <c r="H31">
        <f>C31*1</f>
        <v>3</v>
      </c>
      <c r="I31">
        <f>E31*-1</f>
        <v>2.3199999999999998</v>
      </c>
    </row>
    <row r="32" spans="1:9" x14ac:dyDescent="0.35">
      <c r="A32" t="s">
        <v>151</v>
      </c>
      <c r="B32" t="s">
        <v>152</v>
      </c>
      <c r="C32" t="s">
        <v>10</v>
      </c>
      <c r="D32" t="s">
        <v>73</v>
      </c>
      <c r="E32" t="s">
        <v>153</v>
      </c>
      <c r="F32" t="s">
        <v>154</v>
      </c>
      <c r="G32" t="s">
        <v>154</v>
      </c>
      <c r="H32">
        <f>C32*1</f>
        <v>2</v>
      </c>
      <c r="I32">
        <f>E32*-1</f>
        <v>2.33</v>
      </c>
    </row>
    <row r="33" spans="1:9" x14ac:dyDescent="0.35">
      <c r="A33" t="s">
        <v>350</v>
      </c>
      <c r="B33" t="s">
        <v>351</v>
      </c>
      <c r="C33" t="s">
        <v>42</v>
      </c>
      <c r="D33" t="s">
        <v>36</v>
      </c>
      <c r="E33" t="s">
        <v>352</v>
      </c>
      <c r="F33" t="s">
        <v>135</v>
      </c>
      <c r="G33" t="s">
        <v>353</v>
      </c>
      <c r="H33">
        <f>C33*1</f>
        <v>3</v>
      </c>
      <c r="I33">
        <f>E33*-1</f>
        <v>2.38</v>
      </c>
    </row>
    <row r="34" spans="1:9" x14ac:dyDescent="0.35">
      <c r="A34" t="s">
        <v>243</v>
      </c>
      <c r="B34" t="s">
        <v>244</v>
      </c>
      <c r="C34" t="s">
        <v>10</v>
      </c>
      <c r="D34" t="s">
        <v>163</v>
      </c>
      <c r="E34" t="s">
        <v>245</v>
      </c>
      <c r="F34" t="s">
        <v>101</v>
      </c>
      <c r="G34" t="s">
        <v>101</v>
      </c>
      <c r="H34">
        <f>C34*1</f>
        <v>2</v>
      </c>
      <c r="I34">
        <f>E34*-1</f>
        <v>2.4900000000000002</v>
      </c>
    </row>
    <row r="35" spans="1:9" x14ac:dyDescent="0.35">
      <c r="A35" t="s">
        <v>198</v>
      </c>
      <c r="B35" t="s">
        <v>199</v>
      </c>
      <c r="C35" t="s">
        <v>42</v>
      </c>
      <c r="D35" t="s">
        <v>200</v>
      </c>
      <c r="E35" t="s">
        <v>201</v>
      </c>
      <c r="F35" t="s">
        <v>202</v>
      </c>
      <c r="G35" t="s">
        <v>55</v>
      </c>
      <c r="H35">
        <f>C35*1</f>
        <v>3</v>
      </c>
      <c r="I35">
        <f>E35*-1</f>
        <v>2.65</v>
      </c>
    </row>
    <row r="36" spans="1:9" x14ac:dyDescent="0.35">
      <c r="A36" t="s">
        <v>166</v>
      </c>
      <c r="B36" t="s">
        <v>167</v>
      </c>
      <c r="C36" t="s">
        <v>42</v>
      </c>
      <c r="D36" t="s">
        <v>39</v>
      </c>
      <c r="E36" t="s">
        <v>168</v>
      </c>
      <c r="F36" t="s">
        <v>160</v>
      </c>
      <c r="G36" t="s">
        <v>169</v>
      </c>
      <c r="H36">
        <f>C36*1</f>
        <v>3</v>
      </c>
      <c r="I36">
        <f>E36*-1</f>
        <v>2.68</v>
      </c>
    </row>
    <row r="37" spans="1:9" x14ac:dyDescent="0.35">
      <c r="A37" t="s">
        <v>251</v>
      </c>
      <c r="B37" t="s">
        <v>252</v>
      </c>
      <c r="C37" t="s">
        <v>10</v>
      </c>
      <c r="D37" t="s">
        <v>163</v>
      </c>
      <c r="E37" t="s">
        <v>253</v>
      </c>
      <c r="F37" t="s">
        <v>68</v>
      </c>
      <c r="G37" t="s">
        <v>68</v>
      </c>
      <c r="H37">
        <f>C37*1</f>
        <v>2</v>
      </c>
      <c r="I37">
        <f>E37*-1</f>
        <v>2.72</v>
      </c>
    </row>
    <row r="38" spans="1:9" x14ac:dyDescent="0.35">
      <c r="A38" t="s">
        <v>46</v>
      </c>
      <c r="B38" t="s">
        <v>47</v>
      </c>
      <c r="C38" t="s">
        <v>42</v>
      </c>
      <c r="D38" t="s">
        <v>48</v>
      </c>
      <c r="E38" t="s">
        <v>49</v>
      </c>
      <c r="F38" t="s">
        <v>27</v>
      </c>
      <c r="G38" t="s">
        <v>50</v>
      </c>
      <c r="H38">
        <f>C38*1</f>
        <v>3</v>
      </c>
      <c r="I38">
        <f>E38*-1</f>
        <v>2.76</v>
      </c>
    </row>
    <row r="39" spans="1:9" x14ac:dyDescent="0.35">
      <c r="A39" t="s">
        <v>290</v>
      </c>
      <c r="B39" t="s">
        <v>291</v>
      </c>
      <c r="C39" t="s">
        <v>10</v>
      </c>
      <c r="D39" t="s">
        <v>292</v>
      </c>
      <c r="E39" t="s">
        <v>293</v>
      </c>
      <c r="F39" t="s">
        <v>163</v>
      </c>
      <c r="G39" t="s">
        <v>163</v>
      </c>
      <c r="H39">
        <f>C39*1</f>
        <v>2</v>
      </c>
      <c r="I39">
        <f>E39*-1</f>
        <v>2.88</v>
      </c>
    </row>
    <row r="40" spans="1:9" x14ac:dyDescent="0.35">
      <c r="A40" t="s">
        <v>176</v>
      </c>
      <c r="B40" t="s">
        <v>177</v>
      </c>
      <c r="C40" t="s">
        <v>42</v>
      </c>
      <c r="D40" t="s">
        <v>73</v>
      </c>
      <c r="E40" t="s">
        <v>178</v>
      </c>
      <c r="F40" t="s">
        <v>179</v>
      </c>
      <c r="G40" t="s">
        <v>174</v>
      </c>
      <c r="H40">
        <f>C40*1</f>
        <v>3</v>
      </c>
      <c r="I40">
        <f>E40*-1</f>
        <v>3.05</v>
      </c>
    </row>
    <row r="41" spans="1:9" x14ac:dyDescent="0.35">
      <c r="A41" t="s">
        <v>217</v>
      </c>
      <c r="B41" t="s">
        <v>218</v>
      </c>
      <c r="C41" t="s">
        <v>23</v>
      </c>
      <c r="D41" t="s">
        <v>219</v>
      </c>
      <c r="E41" t="s">
        <v>220</v>
      </c>
      <c r="F41" t="s">
        <v>160</v>
      </c>
      <c r="G41" t="s">
        <v>221</v>
      </c>
      <c r="H41">
        <f>C41*1</f>
        <v>4</v>
      </c>
      <c r="I41">
        <f>E41*-1</f>
        <v>3.55</v>
      </c>
    </row>
    <row r="42" spans="1:9" x14ac:dyDescent="0.35">
      <c r="A42" t="s">
        <v>76</v>
      </c>
      <c r="B42" t="s">
        <v>77</v>
      </c>
      <c r="C42" t="s">
        <v>10</v>
      </c>
      <c r="D42" t="s">
        <v>78</v>
      </c>
      <c r="E42" t="s">
        <v>79</v>
      </c>
      <c r="F42" t="s">
        <v>80</v>
      </c>
      <c r="G42" t="s">
        <v>80</v>
      </c>
      <c r="H42">
        <f>C42*1</f>
        <v>2</v>
      </c>
      <c r="I42">
        <f>E42*-1</f>
        <v>3.66</v>
      </c>
    </row>
    <row r="43" spans="1:9" x14ac:dyDescent="0.35">
      <c r="A43" t="s">
        <v>335</v>
      </c>
      <c r="B43" t="s">
        <v>336</v>
      </c>
      <c r="C43" t="s">
        <v>42</v>
      </c>
      <c r="D43" t="s">
        <v>337</v>
      </c>
      <c r="E43" t="s">
        <v>338</v>
      </c>
      <c r="F43" t="s">
        <v>101</v>
      </c>
      <c r="G43" t="s">
        <v>144</v>
      </c>
      <c r="H43">
        <f>C43*1</f>
        <v>3</v>
      </c>
      <c r="I43">
        <f>E43*-1</f>
        <v>3.75</v>
      </c>
    </row>
    <row r="44" spans="1:9" x14ac:dyDescent="0.35">
      <c r="A44" t="s">
        <v>161</v>
      </c>
      <c r="B44" t="s">
        <v>162</v>
      </c>
      <c r="C44" t="s">
        <v>23</v>
      </c>
      <c r="D44" t="s">
        <v>163</v>
      </c>
      <c r="E44" t="s">
        <v>164</v>
      </c>
      <c r="F44" t="s">
        <v>165</v>
      </c>
      <c r="G44" t="s">
        <v>75</v>
      </c>
      <c r="H44">
        <f>C44*1</f>
        <v>4</v>
      </c>
      <c r="I44">
        <f>E44*-1</f>
        <v>3.76</v>
      </c>
    </row>
    <row r="45" spans="1:9" x14ac:dyDescent="0.35">
      <c r="A45" t="s">
        <v>283</v>
      </c>
      <c r="B45" t="s">
        <v>284</v>
      </c>
      <c r="C45" t="s">
        <v>42</v>
      </c>
      <c r="D45" t="s">
        <v>219</v>
      </c>
      <c r="E45" t="s">
        <v>285</v>
      </c>
      <c r="F45" t="s">
        <v>286</v>
      </c>
      <c r="G45" t="s">
        <v>70</v>
      </c>
      <c r="H45">
        <f>C45*1</f>
        <v>3</v>
      </c>
      <c r="I45">
        <f>E45*-1</f>
        <v>3.8</v>
      </c>
    </row>
    <row r="46" spans="1:9" x14ac:dyDescent="0.35">
      <c r="A46" t="s">
        <v>21</v>
      </c>
      <c r="B46" t="s">
        <v>22</v>
      </c>
      <c r="C46" t="s">
        <v>23</v>
      </c>
      <c r="D46" t="s">
        <v>24</v>
      </c>
      <c r="E46" t="s">
        <v>25</v>
      </c>
      <c r="F46" t="s">
        <v>26</v>
      </c>
      <c r="G46" t="s">
        <v>27</v>
      </c>
      <c r="H46">
        <f>C46*1</f>
        <v>4</v>
      </c>
      <c r="I46">
        <f>E46*-1</f>
        <v>3.81</v>
      </c>
    </row>
    <row r="47" spans="1:9" x14ac:dyDescent="0.35">
      <c r="A47" t="s">
        <v>56</v>
      </c>
      <c r="B47" t="s">
        <v>57</v>
      </c>
      <c r="C47" t="s">
        <v>42</v>
      </c>
      <c r="D47" t="s">
        <v>58</v>
      </c>
      <c r="E47" t="s">
        <v>59</v>
      </c>
      <c r="F47" t="s">
        <v>31</v>
      </c>
      <c r="G47" t="s">
        <v>11</v>
      </c>
      <c r="H47">
        <f>C47*1</f>
        <v>3</v>
      </c>
      <c r="I47">
        <f>E47*-1</f>
        <v>3.98</v>
      </c>
    </row>
    <row r="48" spans="1:9" x14ac:dyDescent="0.35">
      <c r="A48" t="s">
        <v>343</v>
      </c>
      <c r="B48" t="s">
        <v>344</v>
      </c>
      <c r="C48" t="s">
        <v>42</v>
      </c>
      <c r="D48" t="s">
        <v>182</v>
      </c>
      <c r="E48" t="s">
        <v>345</v>
      </c>
      <c r="F48" t="s">
        <v>68</v>
      </c>
      <c r="G48" t="s">
        <v>139</v>
      </c>
      <c r="H48">
        <f>C48*1</f>
        <v>3</v>
      </c>
      <c r="I48">
        <f>E48*-1</f>
        <v>4.09</v>
      </c>
    </row>
    <row r="49" spans="1:9" x14ac:dyDescent="0.35">
      <c r="A49" t="s">
        <v>170</v>
      </c>
      <c r="B49" t="s">
        <v>171</v>
      </c>
      <c r="C49" t="s">
        <v>23</v>
      </c>
      <c r="D49" t="s">
        <v>172</v>
      </c>
      <c r="E49" t="s">
        <v>173</v>
      </c>
      <c r="F49" t="s">
        <v>174</v>
      </c>
      <c r="G49" t="s">
        <v>175</v>
      </c>
      <c r="H49">
        <f>C49*1</f>
        <v>4</v>
      </c>
      <c r="I49">
        <f>E49*-1</f>
        <v>4.2</v>
      </c>
    </row>
    <row r="50" spans="1:9" x14ac:dyDescent="0.35">
      <c r="A50" t="s">
        <v>188</v>
      </c>
      <c r="B50" t="s">
        <v>189</v>
      </c>
      <c r="C50" t="s">
        <v>42</v>
      </c>
      <c r="D50" t="s">
        <v>190</v>
      </c>
      <c r="E50" t="s">
        <v>191</v>
      </c>
      <c r="F50" t="s">
        <v>192</v>
      </c>
      <c r="G50" t="s">
        <v>193</v>
      </c>
      <c r="H50">
        <f>C50*1</f>
        <v>3</v>
      </c>
      <c r="I50">
        <f>E50*-1</f>
        <v>4.3499999999999996</v>
      </c>
    </row>
    <row r="51" spans="1:9" x14ac:dyDescent="0.35">
      <c r="A51" t="s">
        <v>254</v>
      </c>
      <c r="B51" t="s">
        <v>255</v>
      </c>
      <c r="C51" t="s">
        <v>157</v>
      </c>
      <c r="D51" t="s">
        <v>256</v>
      </c>
      <c r="E51" t="s">
        <v>257</v>
      </c>
      <c r="F51" t="s">
        <v>55</v>
      </c>
      <c r="G51" t="s">
        <v>258</v>
      </c>
      <c r="H51">
        <f>C51*1</f>
        <v>8</v>
      </c>
      <c r="I51">
        <f>E51*-1</f>
        <v>4.5599999999999996</v>
      </c>
    </row>
    <row r="52" spans="1:9" x14ac:dyDescent="0.35">
      <c r="A52" t="s">
        <v>306</v>
      </c>
      <c r="B52" t="s">
        <v>307</v>
      </c>
      <c r="C52" t="s">
        <v>23</v>
      </c>
      <c r="D52" t="s">
        <v>308</v>
      </c>
      <c r="E52" t="s">
        <v>309</v>
      </c>
      <c r="F52" t="s">
        <v>310</v>
      </c>
      <c r="G52" t="s">
        <v>310</v>
      </c>
      <c r="H52">
        <f>C52*1</f>
        <v>4</v>
      </c>
      <c r="I52">
        <f>E52*-1</f>
        <v>4.59</v>
      </c>
    </row>
    <row r="53" spans="1:9" x14ac:dyDescent="0.35">
      <c r="A53" t="s">
        <v>278</v>
      </c>
      <c r="B53" t="s">
        <v>279</v>
      </c>
      <c r="C53" t="s">
        <v>276</v>
      </c>
      <c r="D53" t="s">
        <v>280</v>
      </c>
      <c r="E53" t="s">
        <v>281</v>
      </c>
      <c r="F53" t="s">
        <v>282</v>
      </c>
      <c r="G53" t="s">
        <v>30</v>
      </c>
      <c r="H53">
        <f>C53*1</f>
        <v>5</v>
      </c>
      <c r="I53">
        <f>E53*-1</f>
        <v>4.93</v>
      </c>
    </row>
    <row r="54" spans="1:9" x14ac:dyDescent="0.35">
      <c r="A54" t="s">
        <v>97</v>
      </c>
      <c r="B54" t="s">
        <v>98</v>
      </c>
      <c r="C54" t="s">
        <v>23</v>
      </c>
      <c r="D54" t="s">
        <v>99</v>
      </c>
      <c r="E54" t="s">
        <v>100</v>
      </c>
      <c r="F54" t="s">
        <v>101</v>
      </c>
      <c r="G54" t="s">
        <v>102</v>
      </c>
      <c r="H54">
        <f>C54*1</f>
        <v>4</v>
      </c>
      <c r="I54">
        <f>E54*-1</f>
        <v>4.99</v>
      </c>
    </row>
    <row r="55" spans="1:9" x14ac:dyDescent="0.35">
      <c r="A55" t="s">
        <v>346</v>
      </c>
      <c r="B55" t="s">
        <v>347</v>
      </c>
      <c r="C55" t="s">
        <v>276</v>
      </c>
      <c r="D55" t="s">
        <v>348</v>
      </c>
      <c r="E55" t="s">
        <v>349</v>
      </c>
      <c r="F55" t="s">
        <v>179</v>
      </c>
      <c r="G55" t="s">
        <v>212</v>
      </c>
      <c r="H55">
        <f>C55*1</f>
        <v>5</v>
      </c>
      <c r="I55">
        <f>E55*-1</f>
        <v>5.1100000000000003</v>
      </c>
    </row>
    <row r="56" spans="1:9" x14ac:dyDescent="0.35">
      <c r="A56" t="s">
        <v>141</v>
      </c>
      <c r="B56" t="s">
        <v>142</v>
      </c>
      <c r="C56" t="s">
        <v>23</v>
      </c>
      <c r="D56" t="s">
        <v>44</v>
      </c>
      <c r="E56" t="s">
        <v>143</v>
      </c>
      <c r="F56" t="s">
        <v>144</v>
      </c>
      <c r="G56" t="s">
        <v>145</v>
      </c>
      <c r="H56">
        <f>C56*1</f>
        <v>4</v>
      </c>
      <c r="I56">
        <f>E56*-1</f>
        <v>5.29</v>
      </c>
    </row>
    <row r="57" spans="1:9" x14ac:dyDescent="0.35">
      <c r="A57" t="s">
        <v>114</v>
      </c>
      <c r="B57" t="s">
        <v>115</v>
      </c>
      <c r="C57" t="s">
        <v>116</v>
      </c>
      <c r="D57" t="s">
        <v>24</v>
      </c>
      <c r="E57" t="s">
        <v>117</v>
      </c>
      <c r="F57" t="s">
        <v>118</v>
      </c>
      <c r="G57" t="s">
        <v>13</v>
      </c>
      <c r="H57">
        <f>C57*1</f>
        <v>7</v>
      </c>
      <c r="I57">
        <f>E57*-1</f>
        <v>5.43</v>
      </c>
    </row>
    <row r="58" spans="1:9" x14ac:dyDescent="0.35">
      <c r="A58" t="s">
        <v>81</v>
      </c>
      <c r="B58" t="s">
        <v>82</v>
      </c>
      <c r="C58" t="s">
        <v>42</v>
      </c>
      <c r="D58" t="s">
        <v>83</v>
      </c>
      <c r="E58" t="s">
        <v>84</v>
      </c>
      <c r="F58" t="s">
        <v>85</v>
      </c>
      <c r="G58" t="s">
        <v>86</v>
      </c>
      <c r="H58">
        <f>C58*1</f>
        <v>3</v>
      </c>
      <c r="I58">
        <f>E58*-1</f>
        <v>5.45</v>
      </c>
    </row>
    <row r="59" spans="1:9" x14ac:dyDescent="0.35">
      <c r="A59" t="s">
        <v>236</v>
      </c>
      <c r="B59" t="s">
        <v>237</v>
      </c>
      <c r="C59" t="s">
        <v>157</v>
      </c>
      <c r="D59" t="s">
        <v>130</v>
      </c>
      <c r="E59" t="s">
        <v>238</v>
      </c>
      <c r="F59" t="s">
        <v>239</v>
      </c>
      <c r="G59" t="s">
        <v>240</v>
      </c>
      <c r="H59">
        <f>C59*1</f>
        <v>8</v>
      </c>
      <c r="I59">
        <f>E59*-1</f>
        <v>5.63</v>
      </c>
    </row>
    <row r="60" spans="1:9" x14ac:dyDescent="0.35">
      <c r="A60" t="s">
        <v>108</v>
      </c>
      <c r="B60" t="s">
        <v>109</v>
      </c>
      <c r="C60" t="s">
        <v>35</v>
      </c>
      <c r="D60" t="s">
        <v>110</v>
      </c>
      <c r="E60" t="s">
        <v>111</v>
      </c>
      <c r="F60" t="s">
        <v>26</v>
      </c>
      <c r="G60" t="s">
        <v>26</v>
      </c>
      <c r="H60">
        <f>C60*1</f>
        <v>6</v>
      </c>
      <c r="I60">
        <f>E60*-1</f>
        <v>5.69</v>
      </c>
    </row>
    <row r="61" spans="1:9" x14ac:dyDescent="0.35">
      <c r="A61" t="s">
        <v>33</v>
      </c>
      <c r="B61" t="s">
        <v>34</v>
      </c>
      <c r="C61" t="s">
        <v>35</v>
      </c>
      <c r="D61" t="s">
        <v>36</v>
      </c>
      <c r="E61" t="s">
        <v>37</v>
      </c>
      <c r="F61" t="s">
        <v>38</v>
      </c>
      <c r="G61" t="s">
        <v>39</v>
      </c>
      <c r="H61">
        <f>C61*1</f>
        <v>6</v>
      </c>
      <c r="I61">
        <f>E61*-1</f>
        <v>6</v>
      </c>
    </row>
    <row r="62" spans="1:9" x14ac:dyDescent="0.35">
      <c r="A62" t="s">
        <v>146</v>
      </c>
      <c r="B62" t="s">
        <v>147</v>
      </c>
      <c r="C62" t="s">
        <v>35</v>
      </c>
      <c r="D62" t="s">
        <v>148</v>
      </c>
      <c r="E62" t="s">
        <v>149</v>
      </c>
      <c r="F62" t="s">
        <v>105</v>
      </c>
      <c r="G62" t="s">
        <v>150</v>
      </c>
      <c r="H62">
        <f>C62*1</f>
        <v>6</v>
      </c>
      <c r="I62">
        <f>E62*-1</f>
        <v>6.22</v>
      </c>
    </row>
    <row r="63" spans="1:9" x14ac:dyDescent="0.35">
      <c r="A63" t="s">
        <v>300</v>
      </c>
      <c r="B63" t="s">
        <v>301</v>
      </c>
      <c r="C63" t="s">
        <v>276</v>
      </c>
      <c r="D63" t="s">
        <v>36</v>
      </c>
      <c r="E63" t="s">
        <v>302</v>
      </c>
      <c r="F63" t="s">
        <v>101</v>
      </c>
      <c r="G63" t="s">
        <v>303</v>
      </c>
      <c r="H63">
        <f>C63*1</f>
        <v>5</v>
      </c>
      <c r="I63">
        <f>E63*-1</f>
        <v>6.26</v>
      </c>
    </row>
    <row r="64" spans="1:9" x14ac:dyDescent="0.35">
      <c r="A64" t="s">
        <v>274</v>
      </c>
      <c r="B64" t="s">
        <v>275</v>
      </c>
      <c r="C64" t="s">
        <v>276</v>
      </c>
      <c r="D64" t="s">
        <v>186</v>
      </c>
      <c r="E64" t="s">
        <v>277</v>
      </c>
      <c r="F64" t="s">
        <v>31</v>
      </c>
      <c r="G64" t="s">
        <v>165</v>
      </c>
      <c r="H64">
        <f>C64*1</f>
        <v>5</v>
      </c>
      <c r="I64">
        <f>E64*-1</f>
        <v>6.65</v>
      </c>
    </row>
    <row r="65" spans="1:9" x14ac:dyDescent="0.35">
      <c r="A65" t="s">
        <v>269</v>
      </c>
      <c r="B65" t="s">
        <v>270</v>
      </c>
      <c r="C65" t="s">
        <v>23</v>
      </c>
      <c r="D65" t="s">
        <v>271</v>
      </c>
      <c r="E65" t="s">
        <v>272</v>
      </c>
      <c r="F65" t="s">
        <v>273</v>
      </c>
      <c r="G65" t="s">
        <v>86</v>
      </c>
      <c r="H65">
        <f>C65*1</f>
        <v>4</v>
      </c>
      <c r="I65">
        <f>E65*-1</f>
        <v>6.67</v>
      </c>
    </row>
    <row r="66" spans="1:9" x14ac:dyDescent="0.35">
      <c r="A66" t="s">
        <v>246</v>
      </c>
      <c r="B66" t="s">
        <v>247</v>
      </c>
      <c r="C66" t="s">
        <v>248</v>
      </c>
      <c r="D66" t="s">
        <v>219</v>
      </c>
      <c r="E66" t="s">
        <v>249</v>
      </c>
      <c r="F66" t="s">
        <v>45</v>
      </c>
      <c r="G66" t="s">
        <v>250</v>
      </c>
      <c r="H66">
        <f>C66*1</f>
        <v>10</v>
      </c>
      <c r="I66">
        <f>E66*-1</f>
        <v>6.75</v>
      </c>
    </row>
    <row r="67" spans="1:9" x14ac:dyDescent="0.35">
      <c r="A67" t="s">
        <v>60</v>
      </c>
      <c r="B67" t="s">
        <v>61</v>
      </c>
      <c r="C67" t="s">
        <v>23</v>
      </c>
      <c r="D67" t="s">
        <v>62</v>
      </c>
      <c r="E67" t="s">
        <v>63</v>
      </c>
      <c r="F67" t="s">
        <v>64</v>
      </c>
      <c r="G67" t="s">
        <v>65</v>
      </c>
      <c r="H67">
        <f>C67*1</f>
        <v>4</v>
      </c>
      <c r="I67">
        <f>E67*-1</f>
        <v>6.82</v>
      </c>
    </row>
    <row r="68" spans="1:9" x14ac:dyDescent="0.35">
      <c r="A68" t="s">
        <v>261</v>
      </c>
      <c r="B68" t="s">
        <v>262</v>
      </c>
      <c r="C68" t="s">
        <v>35</v>
      </c>
      <c r="D68" t="s">
        <v>263</v>
      </c>
      <c r="E68" t="s">
        <v>264</v>
      </c>
      <c r="F68" t="s">
        <v>193</v>
      </c>
      <c r="G68" t="s">
        <v>265</v>
      </c>
      <c r="H68">
        <f>C68*1</f>
        <v>6</v>
      </c>
      <c r="I68">
        <f>E68*-1</f>
        <v>7.18</v>
      </c>
    </row>
    <row r="69" spans="1:9" x14ac:dyDescent="0.35">
      <c r="A69" t="s">
        <v>194</v>
      </c>
      <c r="B69" t="s">
        <v>195</v>
      </c>
      <c r="C69" t="s">
        <v>116</v>
      </c>
      <c r="D69" t="s">
        <v>74</v>
      </c>
      <c r="E69" t="s">
        <v>196</v>
      </c>
      <c r="F69" t="s">
        <v>197</v>
      </c>
      <c r="G69" t="s">
        <v>175</v>
      </c>
      <c r="H69">
        <f>C69*1</f>
        <v>7</v>
      </c>
      <c r="I69">
        <f>E69*-1</f>
        <v>7.48</v>
      </c>
    </row>
    <row r="70" spans="1:9" x14ac:dyDescent="0.35">
      <c r="A70" t="s">
        <v>155</v>
      </c>
      <c r="B70" t="s">
        <v>156</v>
      </c>
      <c r="C70" t="s">
        <v>157</v>
      </c>
      <c r="D70" t="s">
        <v>158</v>
      </c>
      <c r="E70" t="s">
        <v>159</v>
      </c>
      <c r="F70" t="s">
        <v>75</v>
      </c>
      <c r="G70" t="s">
        <v>160</v>
      </c>
      <c r="H70">
        <f>C70*1</f>
        <v>8</v>
      </c>
      <c r="I70">
        <f>E70*-1</f>
        <v>7.79</v>
      </c>
    </row>
    <row r="71" spans="1:9" x14ac:dyDescent="0.35">
      <c r="A71" t="s">
        <v>266</v>
      </c>
      <c r="B71" t="s">
        <v>267</v>
      </c>
      <c r="C71" t="s">
        <v>35</v>
      </c>
      <c r="D71" t="s">
        <v>62</v>
      </c>
      <c r="E71" t="s">
        <v>268</v>
      </c>
      <c r="F71" t="s">
        <v>31</v>
      </c>
      <c r="G71" t="s">
        <v>154</v>
      </c>
      <c r="H71">
        <f>C71*1</f>
        <v>6</v>
      </c>
      <c r="I71">
        <f>E71*-1</f>
        <v>7.95</v>
      </c>
    </row>
    <row r="72" spans="1:9" x14ac:dyDescent="0.35">
      <c r="A72" t="s">
        <v>354</v>
      </c>
      <c r="B72" t="s">
        <v>355</v>
      </c>
      <c r="C72" t="s">
        <v>35</v>
      </c>
      <c r="D72" t="s">
        <v>17</v>
      </c>
      <c r="E72" t="s">
        <v>356</v>
      </c>
      <c r="F72" t="s">
        <v>357</v>
      </c>
      <c r="G72" t="s">
        <v>24</v>
      </c>
      <c r="H72">
        <f>C72*1</f>
        <v>6</v>
      </c>
      <c r="I72">
        <f>E72*-1</f>
        <v>8.4499999999999993</v>
      </c>
    </row>
    <row r="73" spans="1:9" x14ac:dyDescent="0.35">
      <c r="A73" t="s">
        <v>311</v>
      </c>
      <c r="B73" t="s">
        <v>312</v>
      </c>
      <c r="C73" t="s">
        <v>116</v>
      </c>
      <c r="D73" t="s">
        <v>99</v>
      </c>
      <c r="E73" t="s">
        <v>313</v>
      </c>
      <c r="F73" t="s">
        <v>314</v>
      </c>
      <c r="G73" t="s">
        <v>315</v>
      </c>
      <c r="H73">
        <f>C73*1</f>
        <v>7</v>
      </c>
      <c r="I73">
        <f>E73*-1</f>
        <v>8.64</v>
      </c>
    </row>
    <row r="74" spans="1:9" x14ac:dyDescent="0.35">
      <c r="A74" t="s">
        <v>294</v>
      </c>
      <c r="B74" t="s">
        <v>295</v>
      </c>
      <c r="C74" t="s">
        <v>296</v>
      </c>
      <c r="D74" t="s">
        <v>297</v>
      </c>
      <c r="E74" t="s">
        <v>298</v>
      </c>
      <c r="F74" t="s">
        <v>43</v>
      </c>
      <c r="G74" t="s">
        <v>299</v>
      </c>
      <c r="H74">
        <f>C74*1</f>
        <v>9</v>
      </c>
      <c r="I74">
        <f>E74*-1</f>
        <v>9.9600000000000009</v>
      </c>
    </row>
    <row r="75" spans="1:9" x14ac:dyDescent="0.35">
      <c r="A75" t="s">
        <v>325</v>
      </c>
      <c r="B75" t="s">
        <v>326</v>
      </c>
      <c r="C75" t="s">
        <v>296</v>
      </c>
      <c r="D75" t="s">
        <v>85</v>
      </c>
      <c r="E75" t="s">
        <v>327</v>
      </c>
      <c r="F75" t="s">
        <v>43</v>
      </c>
      <c r="G75" t="s">
        <v>310</v>
      </c>
      <c r="H75">
        <f>C75*1</f>
        <v>9</v>
      </c>
      <c r="I75">
        <f>E75*-1</f>
        <v>9.9700000000000006</v>
      </c>
    </row>
    <row r="76" spans="1:9" x14ac:dyDescent="0.35">
      <c r="A76" t="s">
        <v>230</v>
      </c>
      <c r="B76" t="s">
        <v>231</v>
      </c>
      <c r="C76" t="s">
        <v>232</v>
      </c>
      <c r="D76" t="s">
        <v>233</v>
      </c>
      <c r="E76" t="s">
        <v>234</v>
      </c>
      <c r="F76" t="s">
        <v>19</v>
      </c>
      <c r="G76" t="s">
        <v>235</v>
      </c>
      <c r="H76">
        <f>C76*1</f>
        <v>12</v>
      </c>
      <c r="I76">
        <f>E76*-1</f>
        <v>10.17</v>
      </c>
    </row>
    <row r="77" spans="1:9" x14ac:dyDescent="0.35">
      <c r="A77" t="s">
        <v>14</v>
      </c>
      <c r="B77" t="s">
        <v>15</v>
      </c>
      <c r="C77" t="s">
        <v>16</v>
      </c>
      <c r="D77" t="s">
        <v>17</v>
      </c>
      <c r="E77" t="s">
        <v>18</v>
      </c>
      <c r="F77" t="s">
        <v>19</v>
      </c>
      <c r="G77" t="s">
        <v>20</v>
      </c>
      <c r="H77">
        <f>C77*1</f>
        <v>14</v>
      </c>
      <c r="I77">
        <f>E77*-1</f>
        <v>11.84</v>
      </c>
    </row>
    <row r="78" spans="1:9" x14ac:dyDescent="0.35">
      <c r="A78" t="s">
        <v>184</v>
      </c>
      <c r="B78" t="s">
        <v>185</v>
      </c>
      <c r="C78" t="s">
        <v>116</v>
      </c>
      <c r="D78" t="s">
        <v>186</v>
      </c>
      <c r="E78" t="s">
        <v>125</v>
      </c>
      <c r="F78" t="s">
        <v>187</v>
      </c>
      <c r="G78" t="s">
        <v>187</v>
      </c>
      <c r="H78">
        <f>C78*1</f>
        <v>7</v>
      </c>
      <c r="I78">
        <f>E78*-1</f>
        <v>11.99</v>
      </c>
    </row>
    <row r="79" spans="1:9" x14ac:dyDescent="0.35">
      <c r="A79" t="s">
        <v>121</v>
      </c>
      <c r="B79" t="s">
        <v>122</v>
      </c>
      <c r="C79" t="s">
        <v>123</v>
      </c>
      <c r="D79" t="s">
        <v>124</v>
      </c>
      <c r="E79" t="s">
        <v>125</v>
      </c>
      <c r="F79" t="s">
        <v>126</v>
      </c>
      <c r="G79" t="s">
        <v>127</v>
      </c>
      <c r="H79">
        <f>C79*1</f>
        <v>11</v>
      </c>
      <c r="I79">
        <f>E79*-1</f>
        <v>11.99</v>
      </c>
    </row>
    <row r="80" spans="1:9" x14ac:dyDescent="0.35">
      <c r="A80" t="s">
        <v>203</v>
      </c>
      <c r="B80" t="s">
        <v>204</v>
      </c>
      <c r="C80" t="s">
        <v>205</v>
      </c>
      <c r="D80" t="s">
        <v>206</v>
      </c>
      <c r="E80" t="s">
        <v>207</v>
      </c>
      <c r="F80" t="s">
        <v>208</v>
      </c>
      <c r="G80" t="s">
        <v>39</v>
      </c>
      <c r="H80">
        <f>C80*1</f>
        <v>13</v>
      </c>
      <c r="I80">
        <f>E80*-1</f>
        <v>15.79</v>
      </c>
    </row>
    <row r="81" spans="1:9" x14ac:dyDescent="0.35">
      <c r="A81" t="s">
        <v>87</v>
      </c>
      <c r="B81" t="s">
        <v>88</v>
      </c>
      <c r="C81" t="s">
        <v>89</v>
      </c>
      <c r="D81" t="s">
        <v>90</v>
      </c>
      <c r="E81" t="s">
        <v>91</v>
      </c>
      <c r="F81" t="s">
        <v>92</v>
      </c>
      <c r="G81" t="s">
        <v>93</v>
      </c>
      <c r="H81">
        <f>C81*1</f>
        <v>16</v>
      </c>
      <c r="I81">
        <f>E81*-1</f>
        <v>28.18</v>
      </c>
    </row>
  </sheetData>
  <sortState xmlns:xlrd2="http://schemas.microsoft.com/office/spreadsheetml/2017/richdata2" ref="A3:I82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0080-6D41-44EA-A3AB-EB16844A21D5}">
  <dimension ref="A1:K90"/>
  <sheetViews>
    <sheetView topLeftCell="A73" workbookViewId="0">
      <selection activeCell="D87" sqref="D87"/>
    </sheetView>
  </sheetViews>
  <sheetFormatPr defaultRowHeight="14.5" x14ac:dyDescent="0.35"/>
  <sheetData>
    <row r="1" spans="1:11" x14ac:dyDescent="0.35">
      <c r="A1" t="s">
        <v>359</v>
      </c>
      <c r="B1" t="s">
        <v>360</v>
      </c>
      <c r="C1" t="s">
        <v>361</v>
      </c>
      <c r="D1" t="s">
        <v>362</v>
      </c>
      <c r="E1" t="s">
        <v>363</v>
      </c>
      <c r="F1" t="s">
        <v>364</v>
      </c>
      <c r="G1" t="s">
        <v>365</v>
      </c>
      <c r="H1" t="s">
        <v>366</v>
      </c>
      <c r="J1" t="s">
        <v>367</v>
      </c>
      <c r="K1">
        <f>COUNT(C2:C80)</f>
        <v>79</v>
      </c>
    </row>
    <row r="2" spans="1:11" x14ac:dyDescent="0.35">
      <c r="A2">
        <v>1</v>
      </c>
      <c r="B2" t="s">
        <v>94</v>
      </c>
      <c r="C2">
        <v>1</v>
      </c>
      <c r="D2">
        <f t="shared" ref="D2:D65" si="0">LOG(C2)</f>
        <v>0</v>
      </c>
      <c r="E2">
        <f t="shared" ref="E2:E65" si="1">(D2-$K$3)^2</f>
        <v>0.28365766838828033</v>
      </c>
      <c r="F2">
        <f t="shared" ref="F2:F65" si="2">(D2-$K$3)^3</f>
        <v>-0.15107471830565047</v>
      </c>
      <c r="G2">
        <f t="shared" ref="G2:G65" si="3">($K$1+1)/A2</f>
        <v>80</v>
      </c>
      <c r="H2">
        <f t="shared" ref="H2:H65" si="4">1/G2</f>
        <v>1.2500000000000001E-2</v>
      </c>
      <c r="J2" t="s">
        <v>368</v>
      </c>
      <c r="K2">
        <f>AVERAGE(C2:C80)</f>
        <v>4.3037974683544302</v>
      </c>
    </row>
    <row r="3" spans="1:11" x14ac:dyDescent="0.35">
      <c r="A3">
        <v>2</v>
      </c>
      <c r="B3" t="s">
        <v>119</v>
      </c>
      <c r="C3">
        <v>1</v>
      </c>
      <c r="D3">
        <f t="shared" si="0"/>
        <v>0</v>
      </c>
      <c r="E3">
        <f t="shared" si="1"/>
        <v>0.28365766838828033</v>
      </c>
      <c r="F3">
        <f t="shared" si="2"/>
        <v>-0.15107471830565047</v>
      </c>
      <c r="G3">
        <f t="shared" si="3"/>
        <v>40</v>
      </c>
      <c r="H3">
        <f t="shared" si="4"/>
        <v>2.5000000000000001E-2</v>
      </c>
      <c r="J3" t="s">
        <v>369</v>
      </c>
      <c r="K3">
        <f>AVERAGE(D2:D80)</f>
        <v>0.53259522002012027</v>
      </c>
    </row>
    <row r="4" spans="1:11" x14ac:dyDescent="0.35">
      <c r="A4">
        <v>3</v>
      </c>
      <c r="B4" t="s">
        <v>128</v>
      </c>
      <c r="C4">
        <v>1</v>
      </c>
      <c r="D4">
        <f t="shared" si="0"/>
        <v>0</v>
      </c>
      <c r="E4">
        <f t="shared" si="1"/>
        <v>0.28365766838828033</v>
      </c>
      <c r="F4">
        <f t="shared" si="2"/>
        <v>-0.15107471830565047</v>
      </c>
      <c r="G4">
        <f t="shared" si="3"/>
        <v>26.666666666666668</v>
      </c>
      <c r="H4">
        <f t="shared" si="4"/>
        <v>3.7499999999999999E-2</v>
      </c>
      <c r="J4" t="s">
        <v>370</v>
      </c>
      <c r="K4">
        <f>SUM(E2:E80)</f>
        <v>6.9100564893675598</v>
      </c>
    </row>
    <row r="5" spans="1:11" x14ac:dyDescent="0.35">
      <c r="A5">
        <v>4</v>
      </c>
      <c r="B5" t="s">
        <v>222</v>
      </c>
      <c r="C5">
        <v>1</v>
      </c>
      <c r="D5">
        <f t="shared" si="0"/>
        <v>0</v>
      </c>
      <c r="E5">
        <f t="shared" si="1"/>
        <v>0.28365766838828033</v>
      </c>
      <c r="F5">
        <f t="shared" si="2"/>
        <v>-0.15107471830565047</v>
      </c>
      <c r="G5">
        <f t="shared" si="3"/>
        <v>20</v>
      </c>
      <c r="H5">
        <f t="shared" si="4"/>
        <v>0.05</v>
      </c>
      <c r="J5" t="s">
        <v>371</v>
      </c>
      <c r="K5">
        <f>SUM(F2:F80)</f>
        <v>0.22737111215614034</v>
      </c>
    </row>
    <row r="6" spans="1:11" x14ac:dyDescent="0.35">
      <c r="A6">
        <v>5</v>
      </c>
      <c r="B6" t="s">
        <v>241</v>
      </c>
      <c r="C6">
        <v>1</v>
      </c>
      <c r="D6">
        <f t="shared" si="0"/>
        <v>0</v>
      </c>
      <c r="E6">
        <f t="shared" si="1"/>
        <v>0.28365766838828033</v>
      </c>
      <c r="F6">
        <f t="shared" si="2"/>
        <v>-0.15107471830565047</v>
      </c>
      <c r="G6">
        <f t="shared" si="3"/>
        <v>16</v>
      </c>
      <c r="H6">
        <f t="shared" si="4"/>
        <v>6.25E-2</v>
      </c>
      <c r="J6" t="s">
        <v>372</v>
      </c>
      <c r="K6">
        <f>VAR(D2:D80)</f>
        <v>8.8590467812404733E-2</v>
      </c>
    </row>
    <row r="7" spans="1:11" x14ac:dyDescent="0.35">
      <c r="A7">
        <v>6</v>
      </c>
      <c r="B7" t="s">
        <v>259</v>
      </c>
      <c r="C7">
        <v>1</v>
      </c>
      <c r="D7">
        <f t="shared" si="0"/>
        <v>0</v>
      </c>
      <c r="E7">
        <f t="shared" si="1"/>
        <v>0.28365766838828033</v>
      </c>
      <c r="F7">
        <f t="shared" si="2"/>
        <v>-0.15107471830565047</v>
      </c>
      <c r="G7">
        <f t="shared" si="3"/>
        <v>13.333333333333334</v>
      </c>
      <c r="H7">
        <f t="shared" si="4"/>
        <v>7.4999999999999997E-2</v>
      </c>
      <c r="J7" t="s">
        <v>373</v>
      </c>
      <c r="K7">
        <f>STDEV(D2:D80)</f>
        <v>0.29764150888678942</v>
      </c>
    </row>
    <row r="8" spans="1:11" x14ac:dyDescent="0.35">
      <c r="A8">
        <v>7</v>
      </c>
      <c r="B8" t="s">
        <v>323</v>
      </c>
      <c r="C8">
        <v>1</v>
      </c>
      <c r="D8">
        <f t="shared" si="0"/>
        <v>0</v>
      </c>
      <c r="E8">
        <f t="shared" si="1"/>
        <v>0.28365766838828033</v>
      </c>
      <c r="F8">
        <f t="shared" si="2"/>
        <v>-0.15107471830565047</v>
      </c>
      <c r="G8">
        <f t="shared" si="3"/>
        <v>11.428571428571429</v>
      </c>
      <c r="H8">
        <f t="shared" si="4"/>
        <v>8.7499999999999994E-2</v>
      </c>
      <c r="J8" t="s">
        <v>374</v>
      </c>
      <c r="K8">
        <f>SKEW(D2:D80)</f>
        <v>0.11342180567223627</v>
      </c>
    </row>
    <row r="9" spans="1:11" x14ac:dyDescent="0.35">
      <c r="A9">
        <v>8</v>
      </c>
      <c r="B9" t="s">
        <v>333</v>
      </c>
      <c r="C9">
        <v>1</v>
      </c>
      <c r="D9">
        <f t="shared" si="0"/>
        <v>0</v>
      </c>
      <c r="E9">
        <f t="shared" si="1"/>
        <v>0.28365766838828033</v>
      </c>
      <c r="F9">
        <f t="shared" si="2"/>
        <v>-0.15107471830565047</v>
      </c>
      <c r="G9">
        <f t="shared" si="3"/>
        <v>10</v>
      </c>
      <c r="H9">
        <f t="shared" si="4"/>
        <v>0.1</v>
      </c>
      <c r="J9" t="s">
        <v>375</v>
      </c>
      <c r="K9">
        <v>0.1</v>
      </c>
    </row>
    <row r="10" spans="1:11" x14ac:dyDescent="0.35">
      <c r="A10">
        <v>9</v>
      </c>
      <c r="B10" t="s">
        <v>8</v>
      </c>
      <c r="C10">
        <v>2</v>
      </c>
      <c r="D10">
        <f t="shared" si="0"/>
        <v>0.3010299956639812</v>
      </c>
      <c r="E10">
        <f t="shared" si="1"/>
        <v>5.3622453131109027E-2</v>
      </c>
      <c r="F10">
        <f t="shared" si="2"/>
        <v>-1.2417095389831814E-2</v>
      </c>
      <c r="G10">
        <f t="shared" si="3"/>
        <v>8.8888888888888893</v>
      </c>
      <c r="H10">
        <f t="shared" si="4"/>
        <v>0.11249999999999999</v>
      </c>
      <c r="J10" t="s">
        <v>376</v>
      </c>
      <c r="K10">
        <v>0.2</v>
      </c>
    </row>
    <row r="11" spans="1:11" x14ac:dyDescent="0.35">
      <c r="A11">
        <v>10</v>
      </c>
      <c r="B11" t="s">
        <v>28</v>
      </c>
      <c r="C11">
        <v>2</v>
      </c>
      <c r="D11">
        <f t="shared" si="0"/>
        <v>0.3010299956639812</v>
      </c>
      <c r="E11">
        <f t="shared" si="1"/>
        <v>5.3622453131109027E-2</v>
      </c>
      <c r="F11">
        <f t="shared" si="2"/>
        <v>-1.2417095389831814E-2</v>
      </c>
      <c r="G11">
        <f t="shared" si="3"/>
        <v>8</v>
      </c>
      <c r="H11">
        <f t="shared" si="4"/>
        <v>0.125</v>
      </c>
    </row>
    <row r="12" spans="1:11" x14ac:dyDescent="0.35">
      <c r="A12">
        <v>11</v>
      </c>
      <c r="B12" t="s">
        <v>66</v>
      </c>
      <c r="C12">
        <v>2</v>
      </c>
      <c r="D12">
        <f t="shared" si="0"/>
        <v>0.3010299956639812</v>
      </c>
      <c r="E12">
        <f t="shared" si="1"/>
        <v>5.3622453131109027E-2</v>
      </c>
      <c r="F12">
        <f t="shared" si="2"/>
        <v>-1.2417095389831814E-2</v>
      </c>
      <c r="G12">
        <f t="shared" si="3"/>
        <v>7.2727272727272725</v>
      </c>
      <c r="H12">
        <f t="shared" si="4"/>
        <v>0.13750000000000001</v>
      </c>
    </row>
    <row r="13" spans="1:11" x14ac:dyDescent="0.35">
      <c r="A13">
        <v>12</v>
      </c>
      <c r="B13" t="s">
        <v>71</v>
      </c>
      <c r="C13">
        <v>2</v>
      </c>
      <c r="D13">
        <f t="shared" si="0"/>
        <v>0.3010299956639812</v>
      </c>
      <c r="E13">
        <f t="shared" si="1"/>
        <v>5.3622453131109027E-2</v>
      </c>
      <c r="F13">
        <f t="shared" si="2"/>
        <v>-1.2417095389831814E-2</v>
      </c>
      <c r="G13">
        <f t="shared" si="3"/>
        <v>6.666666666666667</v>
      </c>
      <c r="H13">
        <f t="shared" si="4"/>
        <v>0.15</v>
      </c>
    </row>
    <row r="14" spans="1:11" x14ac:dyDescent="0.35">
      <c r="A14">
        <v>13</v>
      </c>
      <c r="B14" t="s">
        <v>76</v>
      </c>
      <c r="C14">
        <v>2</v>
      </c>
      <c r="D14">
        <f t="shared" si="0"/>
        <v>0.3010299956639812</v>
      </c>
      <c r="E14">
        <f t="shared" si="1"/>
        <v>5.3622453131109027E-2</v>
      </c>
      <c r="F14">
        <f t="shared" si="2"/>
        <v>-1.2417095389831814E-2</v>
      </c>
      <c r="G14">
        <f t="shared" si="3"/>
        <v>6.1538461538461542</v>
      </c>
      <c r="H14">
        <f t="shared" si="4"/>
        <v>0.16249999999999998</v>
      </c>
    </row>
    <row r="15" spans="1:11" x14ac:dyDescent="0.35">
      <c r="A15">
        <v>14</v>
      </c>
      <c r="B15" t="s">
        <v>131</v>
      </c>
      <c r="C15">
        <v>2</v>
      </c>
      <c r="D15">
        <f t="shared" si="0"/>
        <v>0.3010299956639812</v>
      </c>
      <c r="E15">
        <f t="shared" si="1"/>
        <v>5.3622453131109027E-2</v>
      </c>
      <c r="F15">
        <f t="shared" si="2"/>
        <v>-1.2417095389831814E-2</v>
      </c>
      <c r="G15">
        <f t="shared" si="3"/>
        <v>5.7142857142857144</v>
      </c>
      <c r="H15">
        <f t="shared" si="4"/>
        <v>0.17499999999999999</v>
      </c>
    </row>
    <row r="16" spans="1:11" x14ac:dyDescent="0.35">
      <c r="A16">
        <v>15</v>
      </c>
      <c r="B16" t="s">
        <v>136</v>
      </c>
      <c r="C16">
        <v>2</v>
      </c>
      <c r="D16">
        <f t="shared" si="0"/>
        <v>0.3010299956639812</v>
      </c>
      <c r="E16">
        <f t="shared" si="1"/>
        <v>5.3622453131109027E-2</v>
      </c>
      <c r="F16">
        <f t="shared" si="2"/>
        <v>-1.2417095389831814E-2</v>
      </c>
      <c r="G16">
        <f t="shared" si="3"/>
        <v>5.333333333333333</v>
      </c>
      <c r="H16">
        <f t="shared" si="4"/>
        <v>0.1875</v>
      </c>
    </row>
    <row r="17" spans="1:8" x14ac:dyDescent="0.35">
      <c r="A17">
        <v>16</v>
      </c>
      <c r="B17" t="s">
        <v>151</v>
      </c>
      <c r="C17">
        <v>2</v>
      </c>
      <c r="D17">
        <f t="shared" si="0"/>
        <v>0.3010299956639812</v>
      </c>
      <c r="E17">
        <f t="shared" si="1"/>
        <v>5.3622453131109027E-2</v>
      </c>
      <c r="F17">
        <f t="shared" si="2"/>
        <v>-1.2417095389831814E-2</v>
      </c>
      <c r="G17">
        <f t="shared" si="3"/>
        <v>5</v>
      </c>
      <c r="H17">
        <f t="shared" si="4"/>
        <v>0.2</v>
      </c>
    </row>
    <row r="18" spans="1:8" x14ac:dyDescent="0.35">
      <c r="A18">
        <v>17</v>
      </c>
      <c r="B18" t="s">
        <v>180</v>
      </c>
      <c r="C18">
        <v>2</v>
      </c>
      <c r="D18">
        <f t="shared" si="0"/>
        <v>0.3010299956639812</v>
      </c>
      <c r="E18">
        <f t="shared" si="1"/>
        <v>5.3622453131109027E-2</v>
      </c>
      <c r="F18">
        <f t="shared" si="2"/>
        <v>-1.2417095389831814E-2</v>
      </c>
      <c r="G18">
        <f t="shared" si="3"/>
        <v>4.7058823529411766</v>
      </c>
      <c r="H18">
        <f t="shared" si="4"/>
        <v>0.21249999999999999</v>
      </c>
    </row>
    <row r="19" spans="1:8" x14ac:dyDescent="0.35">
      <c r="A19">
        <v>18</v>
      </c>
      <c r="B19" t="s">
        <v>213</v>
      </c>
      <c r="C19">
        <v>2</v>
      </c>
      <c r="D19">
        <f t="shared" si="0"/>
        <v>0.3010299956639812</v>
      </c>
      <c r="E19">
        <f t="shared" si="1"/>
        <v>5.3622453131109027E-2</v>
      </c>
      <c r="F19">
        <f t="shared" si="2"/>
        <v>-1.2417095389831814E-2</v>
      </c>
      <c r="G19">
        <f t="shared" si="3"/>
        <v>4.4444444444444446</v>
      </c>
      <c r="H19">
        <f t="shared" si="4"/>
        <v>0.22499999999999998</v>
      </c>
    </row>
    <row r="20" spans="1:8" x14ac:dyDescent="0.35">
      <c r="A20">
        <v>19</v>
      </c>
      <c r="B20" t="s">
        <v>243</v>
      </c>
      <c r="C20">
        <v>2</v>
      </c>
      <c r="D20">
        <f t="shared" si="0"/>
        <v>0.3010299956639812</v>
      </c>
      <c r="E20">
        <f t="shared" si="1"/>
        <v>5.3622453131109027E-2</v>
      </c>
      <c r="F20">
        <f t="shared" si="2"/>
        <v>-1.2417095389831814E-2</v>
      </c>
      <c r="G20">
        <f t="shared" si="3"/>
        <v>4.2105263157894735</v>
      </c>
      <c r="H20">
        <f t="shared" si="4"/>
        <v>0.23750000000000002</v>
      </c>
    </row>
    <row r="21" spans="1:8" x14ac:dyDescent="0.35">
      <c r="A21">
        <v>20</v>
      </c>
      <c r="B21" t="s">
        <v>251</v>
      </c>
      <c r="C21">
        <v>2</v>
      </c>
      <c r="D21">
        <f t="shared" si="0"/>
        <v>0.3010299956639812</v>
      </c>
      <c r="E21">
        <f t="shared" si="1"/>
        <v>5.3622453131109027E-2</v>
      </c>
      <c r="F21">
        <f t="shared" si="2"/>
        <v>-1.2417095389831814E-2</v>
      </c>
      <c r="G21">
        <f t="shared" si="3"/>
        <v>4</v>
      </c>
      <c r="H21">
        <f t="shared" si="4"/>
        <v>0.25</v>
      </c>
    </row>
    <row r="22" spans="1:8" x14ac:dyDescent="0.35">
      <c r="A22">
        <v>21</v>
      </c>
      <c r="B22" t="s">
        <v>287</v>
      </c>
      <c r="C22">
        <v>2</v>
      </c>
      <c r="D22">
        <f t="shared" si="0"/>
        <v>0.3010299956639812</v>
      </c>
      <c r="E22">
        <f t="shared" si="1"/>
        <v>5.3622453131109027E-2</v>
      </c>
      <c r="F22">
        <f t="shared" si="2"/>
        <v>-1.2417095389831814E-2</v>
      </c>
      <c r="G22">
        <f t="shared" si="3"/>
        <v>3.8095238095238093</v>
      </c>
      <c r="H22">
        <f t="shared" si="4"/>
        <v>0.26250000000000001</v>
      </c>
    </row>
    <row r="23" spans="1:8" x14ac:dyDescent="0.35">
      <c r="A23">
        <v>22</v>
      </c>
      <c r="B23" t="s">
        <v>290</v>
      </c>
      <c r="C23">
        <v>2</v>
      </c>
      <c r="D23">
        <f t="shared" si="0"/>
        <v>0.3010299956639812</v>
      </c>
      <c r="E23">
        <f t="shared" si="1"/>
        <v>5.3622453131109027E-2</v>
      </c>
      <c r="F23">
        <f t="shared" si="2"/>
        <v>-1.2417095389831814E-2</v>
      </c>
      <c r="G23">
        <f t="shared" si="3"/>
        <v>3.6363636363636362</v>
      </c>
      <c r="H23">
        <f t="shared" si="4"/>
        <v>0.27500000000000002</v>
      </c>
    </row>
    <row r="24" spans="1:8" x14ac:dyDescent="0.35">
      <c r="A24">
        <v>23</v>
      </c>
      <c r="B24" t="s">
        <v>304</v>
      </c>
      <c r="C24">
        <v>2</v>
      </c>
      <c r="D24">
        <f t="shared" si="0"/>
        <v>0.3010299956639812</v>
      </c>
      <c r="E24">
        <f t="shared" si="1"/>
        <v>5.3622453131109027E-2</v>
      </c>
      <c r="F24">
        <f t="shared" si="2"/>
        <v>-1.2417095389831814E-2</v>
      </c>
      <c r="G24">
        <f t="shared" si="3"/>
        <v>3.4782608695652173</v>
      </c>
      <c r="H24">
        <f t="shared" si="4"/>
        <v>0.28750000000000003</v>
      </c>
    </row>
    <row r="25" spans="1:8" x14ac:dyDescent="0.35">
      <c r="A25">
        <v>24</v>
      </c>
      <c r="B25" t="s">
        <v>328</v>
      </c>
      <c r="C25">
        <v>2</v>
      </c>
      <c r="D25">
        <f t="shared" si="0"/>
        <v>0.3010299956639812</v>
      </c>
      <c r="E25">
        <f t="shared" si="1"/>
        <v>5.3622453131109027E-2</v>
      </c>
      <c r="F25">
        <f t="shared" si="2"/>
        <v>-1.2417095389831814E-2</v>
      </c>
      <c r="G25">
        <f t="shared" si="3"/>
        <v>3.3333333333333335</v>
      </c>
      <c r="H25">
        <f t="shared" si="4"/>
        <v>0.3</v>
      </c>
    </row>
    <row r="26" spans="1:8" x14ac:dyDescent="0.35">
      <c r="A26">
        <v>25</v>
      </c>
      <c r="B26" t="s">
        <v>331</v>
      </c>
      <c r="C26">
        <v>2</v>
      </c>
      <c r="D26">
        <f t="shared" si="0"/>
        <v>0.3010299956639812</v>
      </c>
      <c r="E26">
        <f t="shared" si="1"/>
        <v>5.3622453131109027E-2</v>
      </c>
      <c r="F26">
        <f t="shared" si="2"/>
        <v>-1.2417095389831814E-2</v>
      </c>
      <c r="G26">
        <f t="shared" si="3"/>
        <v>3.2</v>
      </c>
      <c r="H26">
        <f t="shared" si="4"/>
        <v>0.3125</v>
      </c>
    </row>
    <row r="27" spans="1:8" x14ac:dyDescent="0.35">
      <c r="A27">
        <v>26</v>
      </c>
      <c r="B27" t="s">
        <v>339</v>
      </c>
      <c r="C27">
        <v>2</v>
      </c>
      <c r="D27">
        <f t="shared" si="0"/>
        <v>0.3010299956639812</v>
      </c>
      <c r="E27">
        <f t="shared" si="1"/>
        <v>5.3622453131109027E-2</v>
      </c>
      <c r="F27">
        <f t="shared" si="2"/>
        <v>-1.2417095389831814E-2</v>
      </c>
      <c r="G27">
        <f t="shared" si="3"/>
        <v>3.0769230769230771</v>
      </c>
      <c r="H27">
        <f t="shared" si="4"/>
        <v>0.32499999999999996</v>
      </c>
    </row>
    <row r="28" spans="1:8" x14ac:dyDescent="0.35">
      <c r="A28">
        <v>27</v>
      </c>
      <c r="B28" t="s">
        <v>40</v>
      </c>
      <c r="C28">
        <v>3</v>
      </c>
      <c r="D28">
        <f t="shared" si="0"/>
        <v>0.47712125471966244</v>
      </c>
      <c r="E28">
        <f t="shared" si="1"/>
        <v>3.0773608261564006E-3</v>
      </c>
      <c r="F28">
        <f t="shared" si="2"/>
        <v>-1.7071340768718844E-4</v>
      </c>
      <c r="G28">
        <f t="shared" si="3"/>
        <v>2.9629629629629628</v>
      </c>
      <c r="H28">
        <f t="shared" si="4"/>
        <v>0.33750000000000002</v>
      </c>
    </row>
    <row r="29" spans="1:8" x14ac:dyDescent="0.35">
      <c r="A29">
        <v>28</v>
      </c>
      <c r="B29" t="s">
        <v>46</v>
      </c>
      <c r="C29">
        <v>3</v>
      </c>
      <c r="D29">
        <f t="shared" si="0"/>
        <v>0.47712125471966244</v>
      </c>
      <c r="E29">
        <f t="shared" si="1"/>
        <v>3.0773608261564006E-3</v>
      </c>
      <c r="F29">
        <f t="shared" si="2"/>
        <v>-1.7071340768718844E-4</v>
      </c>
      <c r="G29">
        <f t="shared" si="3"/>
        <v>2.8571428571428572</v>
      </c>
      <c r="H29">
        <f t="shared" si="4"/>
        <v>0.35</v>
      </c>
    </row>
    <row r="30" spans="1:8" x14ac:dyDescent="0.35">
      <c r="A30">
        <v>29</v>
      </c>
      <c r="B30" t="s">
        <v>51</v>
      </c>
      <c r="C30">
        <v>3</v>
      </c>
      <c r="D30">
        <f t="shared" si="0"/>
        <v>0.47712125471966244</v>
      </c>
      <c r="E30">
        <f t="shared" si="1"/>
        <v>3.0773608261564006E-3</v>
      </c>
      <c r="F30">
        <f t="shared" si="2"/>
        <v>-1.7071340768718844E-4</v>
      </c>
      <c r="G30">
        <f t="shared" si="3"/>
        <v>2.7586206896551726</v>
      </c>
      <c r="H30">
        <f t="shared" si="4"/>
        <v>0.36249999999999999</v>
      </c>
    </row>
    <row r="31" spans="1:8" x14ac:dyDescent="0.35">
      <c r="A31">
        <v>30</v>
      </c>
      <c r="B31" t="s">
        <v>56</v>
      </c>
      <c r="C31">
        <v>3</v>
      </c>
      <c r="D31">
        <f t="shared" si="0"/>
        <v>0.47712125471966244</v>
      </c>
      <c r="E31">
        <f t="shared" si="1"/>
        <v>3.0773608261564006E-3</v>
      </c>
      <c r="F31">
        <f t="shared" si="2"/>
        <v>-1.7071340768718844E-4</v>
      </c>
      <c r="G31">
        <f t="shared" si="3"/>
        <v>2.6666666666666665</v>
      </c>
      <c r="H31">
        <f t="shared" si="4"/>
        <v>0.375</v>
      </c>
    </row>
    <row r="32" spans="1:8" x14ac:dyDescent="0.35">
      <c r="A32">
        <v>31</v>
      </c>
      <c r="B32" t="s">
        <v>81</v>
      </c>
      <c r="C32">
        <v>3</v>
      </c>
      <c r="D32">
        <f t="shared" si="0"/>
        <v>0.47712125471966244</v>
      </c>
      <c r="E32">
        <f t="shared" si="1"/>
        <v>3.0773608261564006E-3</v>
      </c>
      <c r="F32">
        <f t="shared" si="2"/>
        <v>-1.7071340768718844E-4</v>
      </c>
      <c r="G32">
        <f t="shared" si="3"/>
        <v>2.5806451612903225</v>
      </c>
      <c r="H32">
        <f t="shared" si="4"/>
        <v>0.38750000000000001</v>
      </c>
    </row>
    <row r="33" spans="1:8" x14ac:dyDescent="0.35">
      <c r="A33">
        <v>32</v>
      </c>
      <c r="B33" t="s">
        <v>103</v>
      </c>
      <c r="C33">
        <v>3</v>
      </c>
      <c r="D33">
        <f t="shared" si="0"/>
        <v>0.47712125471966244</v>
      </c>
      <c r="E33">
        <f t="shared" si="1"/>
        <v>3.0773608261564006E-3</v>
      </c>
      <c r="F33">
        <f t="shared" si="2"/>
        <v>-1.7071340768718844E-4</v>
      </c>
      <c r="G33">
        <f t="shared" si="3"/>
        <v>2.5</v>
      </c>
      <c r="H33">
        <f t="shared" si="4"/>
        <v>0.4</v>
      </c>
    </row>
    <row r="34" spans="1:8" x14ac:dyDescent="0.35">
      <c r="A34">
        <v>33</v>
      </c>
      <c r="B34" t="s">
        <v>112</v>
      </c>
      <c r="C34">
        <v>3</v>
      </c>
      <c r="D34">
        <f t="shared" si="0"/>
        <v>0.47712125471966244</v>
      </c>
      <c r="E34">
        <f t="shared" si="1"/>
        <v>3.0773608261564006E-3</v>
      </c>
      <c r="F34">
        <f t="shared" si="2"/>
        <v>-1.7071340768718844E-4</v>
      </c>
      <c r="G34">
        <f t="shared" si="3"/>
        <v>2.4242424242424243</v>
      </c>
      <c r="H34">
        <f t="shared" si="4"/>
        <v>0.41249999999999998</v>
      </c>
    </row>
    <row r="35" spans="1:8" x14ac:dyDescent="0.35">
      <c r="A35">
        <v>34</v>
      </c>
      <c r="B35" t="s">
        <v>166</v>
      </c>
      <c r="C35">
        <v>3</v>
      </c>
      <c r="D35">
        <f t="shared" si="0"/>
        <v>0.47712125471966244</v>
      </c>
      <c r="E35">
        <f t="shared" si="1"/>
        <v>3.0773608261564006E-3</v>
      </c>
      <c r="F35">
        <f t="shared" si="2"/>
        <v>-1.7071340768718844E-4</v>
      </c>
      <c r="G35">
        <f t="shared" si="3"/>
        <v>2.3529411764705883</v>
      </c>
      <c r="H35">
        <f t="shared" si="4"/>
        <v>0.42499999999999999</v>
      </c>
    </row>
    <row r="36" spans="1:8" x14ac:dyDescent="0.35">
      <c r="A36">
        <v>35</v>
      </c>
      <c r="B36" t="s">
        <v>176</v>
      </c>
      <c r="C36">
        <v>3</v>
      </c>
      <c r="D36">
        <f t="shared" si="0"/>
        <v>0.47712125471966244</v>
      </c>
      <c r="E36">
        <f t="shared" si="1"/>
        <v>3.0773608261564006E-3</v>
      </c>
      <c r="F36">
        <f t="shared" si="2"/>
        <v>-1.7071340768718844E-4</v>
      </c>
      <c r="G36">
        <f t="shared" si="3"/>
        <v>2.2857142857142856</v>
      </c>
      <c r="H36">
        <f t="shared" si="4"/>
        <v>0.4375</v>
      </c>
    </row>
    <row r="37" spans="1:8" x14ac:dyDescent="0.35">
      <c r="A37">
        <v>36</v>
      </c>
      <c r="B37" t="s">
        <v>188</v>
      </c>
      <c r="C37">
        <v>3</v>
      </c>
      <c r="D37">
        <f t="shared" si="0"/>
        <v>0.47712125471966244</v>
      </c>
      <c r="E37">
        <f t="shared" si="1"/>
        <v>3.0773608261564006E-3</v>
      </c>
      <c r="F37">
        <f t="shared" si="2"/>
        <v>-1.7071340768718844E-4</v>
      </c>
      <c r="G37">
        <f t="shared" si="3"/>
        <v>2.2222222222222223</v>
      </c>
      <c r="H37">
        <f t="shared" si="4"/>
        <v>0.44999999999999996</v>
      </c>
    </row>
    <row r="38" spans="1:8" x14ac:dyDescent="0.35">
      <c r="A38">
        <v>37</v>
      </c>
      <c r="B38" t="s">
        <v>198</v>
      </c>
      <c r="C38">
        <v>3</v>
      </c>
      <c r="D38">
        <f t="shared" si="0"/>
        <v>0.47712125471966244</v>
      </c>
      <c r="E38">
        <f t="shared" si="1"/>
        <v>3.0773608261564006E-3</v>
      </c>
      <c r="F38">
        <f t="shared" si="2"/>
        <v>-1.7071340768718844E-4</v>
      </c>
      <c r="G38">
        <f t="shared" si="3"/>
        <v>2.1621621621621623</v>
      </c>
      <c r="H38">
        <f t="shared" si="4"/>
        <v>0.46249999999999997</v>
      </c>
    </row>
    <row r="39" spans="1:8" x14ac:dyDescent="0.35">
      <c r="A39">
        <v>38</v>
      </c>
      <c r="B39" t="s">
        <v>209</v>
      </c>
      <c r="C39">
        <v>3</v>
      </c>
      <c r="D39">
        <f t="shared" si="0"/>
        <v>0.47712125471966244</v>
      </c>
      <c r="E39">
        <f t="shared" si="1"/>
        <v>3.0773608261564006E-3</v>
      </c>
      <c r="F39">
        <f t="shared" si="2"/>
        <v>-1.7071340768718844E-4</v>
      </c>
      <c r="G39">
        <f t="shared" si="3"/>
        <v>2.1052631578947367</v>
      </c>
      <c r="H39">
        <f t="shared" si="4"/>
        <v>0.47500000000000003</v>
      </c>
    </row>
    <row r="40" spans="1:8" x14ac:dyDescent="0.35">
      <c r="A40">
        <v>39</v>
      </c>
      <c r="B40" t="s">
        <v>283</v>
      </c>
      <c r="C40">
        <v>3</v>
      </c>
      <c r="D40">
        <f t="shared" si="0"/>
        <v>0.47712125471966244</v>
      </c>
      <c r="E40">
        <f t="shared" si="1"/>
        <v>3.0773608261564006E-3</v>
      </c>
      <c r="F40">
        <f t="shared" si="2"/>
        <v>-1.7071340768718844E-4</v>
      </c>
      <c r="G40">
        <f t="shared" si="3"/>
        <v>2.0512820512820511</v>
      </c>
      <c r="H40">
        <f t="shared" si="4"/>
        <v>0.48750000000000004</v>
      </c>
    </row>
    <row r="41" spans="1:8" x14ac:dyDescent="0.35">
      <c r="A41">
        <v>40</v>
      </c>
      <c r="B41" t="s">
        <v>316</v>
      </c>
      <c r="C41">
        <v>3</v>
      </c>
      <c r="D41">
        <f t="shared" si="0"/>
        <v>0.47712125471966244</v>
      </c>
      <c r="E41">
        <f t="shared" si="1"/>
        <v>3.0773608261564006E-3</v>
      </c>
      <c r="F41">
        <f t="shared" si="2"/>
        <v>-1.7071340768718844E-4</v>
      </c>
      <c r="G41">
        <f t="shared" si="3"/>
        <v>2</v>
      </c>
      <c r="H41">
        <f t="shared" si="4"/>
        <v>0.5</v>
      </c>
    </row>
    <row r="42" spans="1:8" x14ac:dyDescent="0.35">
      <c r="A42">
        <v>41</v>
      </c>
      <c r="B42" t="s">
        <v>319</v>
      </c>
      <c r="C42">
        <v>3</v>
      </c>
      <c r="D42">
        <f t="shared" si="0"/>
        <v>0.47712125471966244</v>
      </c>
      <c r="E42">
        <f t="shared" si="1"/>
        <v>3.0773608261564006E-3</v>
      </c>
      <c r="F42">
        <f t="shared" si="2"/>
        <v>-1.7071340768718844E-4</v>
      </c>
      <c r="G42">
        <f t="shared" si="3"/>
        <v>1.9512195121951219</v>
      </c>
      <c r="H42">
        <f t="shared" si="4"/>
        <v>0.51250000000000007</v>
      </c>
    </row>
    <row r="43" spans="1:8" x14ac:dyDescent="0.35">
      <c r="A43">
        <v>42</v>
      </c>
      <c r="B43" t="s">
        <v>335</v>
      </c>
      <c r="C43">
        <v>3</v>
      </c>
      <c r="D43">
        <f t="shared" si="0"/>
        <v>0.47712125471966244</v>
      </c>
      <c r="E43">
        <f t="shared" si="1"/>
        <v>3.0773608261564006E-3</v>
      </c>
      <c r="F43">
        <f t="shared" si="2"/>
        <v>-1.7071340768718844E-4</v>
      </c>
      <c r="G43">
        <f t="shared" si="3"/>
        <v>1.9047619047619047</v>
      </c>
      <c r="H43">
        <f t="shared" si="4"/>
        <v>0.52500000000000002</v>
      </c>
    </row>
    <row r="44" spans="1:8" x14ac:dyDescent="0.35">
      <c r="A44">
        <v>43</v>
      </c>
      <c r="B44" t="s">
        <v>343</v>
      </c>
      <c r="C44">
        <v>3</v>
      </c>
      <c r="D44">
        <f t="shared" si="0"/>
        <v>0.47712125471966244</v>
      </c>
      <c r="E44">
        <f t="shared" si="1"/>
        <v>3.0773608261564006E-3</v>
      </c>
      <c r="F44">
        <f t="shared" si="2"/>
        <v>-1.7071340768718844E-4</v>
      </c>
      <c r="G44">
        <f t="shared" si="3"/>
        <v>1.8604651162790697</v>
      </c>
      <c r="H44">
        <f t="shared" si="4"/>
        <v>0.53749999999999998</v>
      </c>
    </row>
    <row r="45" spans="1:8" x14ac:dyDescent="0.35">
      <c r="A45">
        <v>44</v>
      </c>
      <c r="B45" t="s">
        <v>350</v>
      </c>
      <c r="C45">
        <v>3</v>
      </c>
      <c r="D45">
        <f t="shared" si="0"/>
        <v>0.47712125471966244</v>
      </c>
      <c r="E45">
        <f t="shared" si="1"/>
        <v>3.0773608261564006E-3</v>
      </c>
      <c r="F45">
        <f t="shared" si="2"/>
        <v>-1.7071340768718844E-4</v>
      </c>
      <c r="G45">
        <f t="shared" si="3"/>
        <v>1.8181818181818181</v>
      </c>
      <c r="H45">
        <f t="shared" si="4"/>
        <v>0.55000000000000004</v>
      </c>
    </row>
    <row r="46" spans="1:8" x14ac:dyDescent="0.35">
      <c r="A46">
        <v>45</v>
      </c>
      <c r="B46" t="s">
        <v>21</v>
      </c>
      <c r="C46">
        <v>4</v>
      </c>
      <c r="D46">
        <f t="shared" si="0"/>
        <v>0.6020599913279624</v>
      </c>
      <c r="E46">
        <f t="shared" si="1"/>
        <v>4.8253544528508059E-3</v>
      </c>
      <c r="F46">
        <f t="shared" si="2"/>
        <v>3.3519214354655886E-4</v>
      </c>
      <c r="G46">
        <f t="shared" si="3"/>
        <v>1.7777777777777777</v>
      </c>
      <c r="H46">
        <f t="shared" si="4"/>
        <v>0.5625</v>
      </c>
    </row>
    <row r="47" spans="1:8" x14ac:dyDescent="0.35">
      <c r="A47">
        <v>46</v>
      </c>
      <c r="B47" t="s">
        <v>60</v>
      </c>
      <c r="C47">
        <v>4</v>
      </c>
      <c r="D47">
        <f t="shared" si="0"/>
        <v>0.6020599913279624</v>
      </c>
      <c r="E47">
        <f t="shared" si="1"/>
        <v>4.8253544528508059E-3</v>
      </c>
      <c r="F47">
        <f t="shared" si="2"/>
        <v>3.3519214354655886E-4</v>
      </c>
      <c r="G47">
        <f t="shared" si="3"/>
        <v>1.7391304347826086</v>
      </c>
      <c r="H47">
        <f t="shared" si="4"/>
        <v>0.57500000000000007</v>
      </c>
    </row>
    <row r="48" spans="1:8" x14ac:dyDescent="0.35">
      <c r="A48">
        <v>47</v>
      </c>
      <c r="B48" t="s">
        <v>97</v>
      </c>
      <c r="C48">
        <v>4</v>
      </c>
      <c r="D48">
        <f t="shared" si="0"/>
        <v>0.6020599913279624</v>
      </c>
      <c r="E48">
        <f t="shared" si="1"/>
        <v>4.8253544528508059E-3</v>
      </c>
      <c r="F48">
        <f t="shared" si="2"/>
        <v>3.3519214354655886E-4</v>
      </c>
      <c r="G48">
        <f t="shared" si="3"/>
        <v>1.7021276595744681</v>
      </c>
      <c r="H48">
        <f t="shared" si="4"/>
        <v>0.58750000000000002</v>
      </c>
    </row>
    <row r="49" spans="1:8" x14ac:dyDescent="0.35">
      <c r="A49">
        <v>48</v>
      </c>
      <c r="B49" t="s">
        <v>141</v>
      </c>
      <c r="C49">
        <v>4</v>
      </c>
      <c r="D49">
        <f t="shared" si="0"/>
        <v>0.6020599913279624</v>
      </c>
      <c r="E49">
        <f t="shared" si="1"/>
        <v>4.8253544528508059E-3</v>
      </c>
      <c r="F49">
        <f t="shared" si="2"/>
        <v>3.3519214354655886E-4</v>
      </c>
      <c r="G49">
        <f t="shared" si="3"/>
        <v>1.6666666666666667</v>
      </c>
      <c r="H49">
        <f t="shared" si="4"/>
        <v>0.6</v>
      </c>
    </row>
    <row r="50" spans="1:8" x14ac:dyDescent="0.35">
      <c r="A50">
        <v>49</v>
      </c>
      <c r="B50" t="s">
        <v>161</v>
      </c>
      <c r="C50">
        <v>4</v>
      </c>
      <c r="D50">
        <f t="shared" si="0"/>
        <v>0.6020599913279624</v>
      </c>
      <c r="E50">
        <f t="shared" si="1"/>
        <v>4.8253544528508059E-3</v>
      </c>
      <c r="F50">
        <f t="shared" si="2"/>
        <v>3.3519214354655886E-4</v>
      </c>
      <c r="G50">
        <f t="shared" si="3"/>
        <v>1.6326530612244898</v>
      </c>
      <c r="H50">
        <f t="shared" si="4"/>
        <v>0.61249999999999993</v>
      </c>
    </row>
    <row r="51" spans="1:8" x14ac:dyDescent="0.35">
      <c r="A51">
        <v>50</v>
      </c>
      <c r="B51" t="s">
        <v>170</v>
      </c>
      <c r="C51">
        <v>4</v>
      </c>
      <c r="D51">
        <f t="shared" si="0"/>
        <v>0.6020599913279624</v>
      </c>
      <c r="E51">
        <f t="shared" si="1"/>
        <v>4.8253544528508059E-3</v>
      </c>
      <c r="F51">
        <f t="shared" si="2"/>
        <v>3.3519214354655886E-4</v>
      </c>
      <c r="G51">
        <f t="shared" si="3"/>
        <v>1.6</v>
      </c>
      <c r="H51">
        <f t="shared" si="4"/>
        <v>0.625</v>
      </c>
    </row>
    <row r="52" spans="1:8" x14ac:dyDescent="0.35">
      <c r="A52">
        <v>51</v>
      </c>
      <c r="B52" t="s">
        <v>217</v>
      </c>
      <c r="C52">
        <v>4</v>
      </c>
      <c r="D52">
        <f t="shared" si="0"/>
        <v>0.6020599913279624</v>
      </c>
      <c r="E52">
        <f t="shared" si="1"/>
        <v>4.8253544528508059E-3</v>
      </c>
      <c r="F52">
        <f t="shared" si="2"/>
        <v>3.3519214354655886E-4</v>
      </c>
      <c r="G52">
        <f t="shared" si="3"/>
        <v>1.5686274509803921</v>
      </c>
      <c r="H52">
        <f t="shared" si="4"/>
        <v>0.63749999999999996</v>
      </c>
    </row>
    <row r="53" spans="1:8" x14ac:dyDescent="0.35">
      <c r="A53">
        <v>52</v>
      </c>
      <c r="B53" t="s">
        <v>225</v>
      </c>
      <c r="C53">
        <v>4</v>
      </c>
      <c r="D53">
        <f t="shared" si="0"/>
        <v>0.6020599913279624</v>
      </c>
      <c r="E53">
        <f t="shared" si="1"/>
        <v>4.8253544528508059E-3</v>
      </c>
      <c r="F53">
        <f t="shared" si="2"/>
        <v>3.3519214354655886E-4</v>
      </c>
      <c r="G53">
        <f t="shared" si="3"/>
        <v>1.5384615384615385</v>
      </c>
      <c r="H53">
        <f t="shared" si="4"/>
        <v>0.64999999999999991</v>
      </c>
    </row>
    <row r="54" spans="1:8" x14ac:dyDescent="0.35">
      <c r="A54">
        <v>53</v>
      </c>
      <c r="B54" t="s">
        <v>269</v>
      </c>
      <c r="C54">
        <v>4</v>
      </c>
      <c r="D54">
        <f t="shared" si="0"/>
        <v>0.6020599913279624</v>
      </c>
      <c r="E54">
        <f t="shared" si="1"/>
        <v>4.8253544528508059E-3</v>
      </c>
      <c r="F54">
        <f t="shared" si="2"/>
        <v>3.3519214354655886E-4</v>
      </c>
      <c r="G54">
        <f t="shared" si="3"/>
        <v>1.5094339622641511</v>
      </c>
      <c r="H54">
        <f t="shared" si="4"/>
        <v>0.66249999999999998</v>
      </c>
    </row>
    <row r="55" spans="1:8" x14ac:dyDescent="0.35">
      <c r="A55">
        <v>54</v>
      </c>
      <c r="B55" t="s">
        <v>306</v>
      </c>
      <c r="C55">
        <v>4</v>
      </c>
      <c r="D55">
        <f t="shared" si="0"/>
        <v>0.6020599913279624</v>
      </c>
      <c r="E55">
        <f t="shared" si="1"/>
        <v>4.8253544528508059E-3</v>
      </c>
      <c r="F55">
        <f t="shared" si="2"/>
        <v>3.3519214354655886E-4</v>
      </c>
      <c r="G55">
        <f t="shared" si="3"/>
        <v>1.4814814814814814</v>
      </c>
      <c r="H55">
        <f t="shared" si="4"/>
        <v>0.67500000000000004</v>
      </c>
    </row>
    <row r="56" spans="1:8" x14ac:dyDescent="0.35">
      <c r="A56">
        <v>55</v>
      </c>
      <c r="B56" t="s">
        <v>274</v>
      </c>
      <c r="C56">
        <v>5</v>
      </c>
      <c r="D56">
        <f t="shared" si="0"/>
        <v>0.69897000433601886</v>
      </c>
      <c r="E56">
        <f t="shared" si="1"/>
        <v>2.7680568856161773E-2</v>
      </c>
      <c r="F56">
        <f t="shared" si="2"/>
        <v>4.6053486731852944E-3</v>
      </c>
      <c r="G56">
        <f t="shared" si="3"/>
        <v>1.4545454545454546</v>
      </c>
      <c r="H56">
        <f t="shared" si="4"/>
        <v>0.6875</v>
      </c>
    </row>
    <row r="57" spans="1:8" x14ac:dyDescent="0.35">
      <c r="A57">
        <v>56</v>
      </c>
      <c r="B57" t="s">
        <v>278</v>
      </c>
      <c r="C57">
        <v>5</v>
      </c>
      <c r="D57">
        <f t="shared" si="0"/>
        <v>0.69897000433601886</v>
      </c>
      <c r="E57">
        <f t="shared" si="1"/>
        <v>2.7680568856161773E-2</v>
      </c>
      <c r="F57">
        <f t="shared" si="2"/>
        <v>4.6053486731852944E-3</v>
      </c>
      <c r="G57">
        <f t="shared" si="3"/>
        <v>1.4285714285714286</v>
      </c>
      <c r="H57">
        <f t="shared" si="4"/>
        <v>0.7</v>
      </c>
    </row>
    <row r="58" spans="1:8" x14ac:dyDescent="0.35">
      <c r="A58">
        <v>57</v>
      </c>
      <c r="B58" t="s">
        <v>300</v>
      </c>
      <c r="C58">
        <v>5</v>
      </c>
      <c r="D58">
        <f t="shared" si="0"/>
        <v>0.69897000433601886</v>
      </c>
      <c r="E58">
        <f t="shared" si="1"/>
        <v>2.7680568856161773E-2</v>
      </c>
      <c r="F58">
        <f t="shared" si="2"/>
        <v>4.6053486731852944E-3</v>
      </c>
      <c r="G58">
        <f t="shared" si="3"/>
        <v>1.4035087719298245</v>
      </c>
      <c r="H58">
        <f t="shared" si="4"/>
        <v>0.71250000000000002</v>
      </c>
    </row>
    <row r="59" spans="1:8" x14ac:dyDescent="0.35">
      <c r="A59">
        <v>58</v>
      </c>
      <c r="B59" t="s">
        <v>346</v>
      </c>
      <c r="C59">
        <v>5</v>
      </c>
      <c r="D59">
        <f t="shared" si="0"/>
        <v>0.69897000433601886</v>
      </c>
      <c r="E59">
        <f t="shared" si="1"/>
        <v>2.7680568856161773E-2</v>
      </c>
      <c r="F59">
        <f t="shared" si="2"/>
        <v>4.6053486731852944E-3</v>
      </c>
      <c r="G59">
        <f t="shared" si="3"/>
        <v>1.3793103448275863</v>
      </c>
      <c r="H59">
        <f t="shared" si="4"/>
        <v>0.72499999999999998</v>
      </c>
    </row>
    <row r="60" spans="1:8" x14ac:dyDescent="0.35">
      <c r="A60">
        <v>59</v>
      </c>
      <c r="B60" t="s">
        <v>33</v>
      </c>
      <c r="C60">
        <v>6</v>
      </c>
      <c r="D60">
        <f t="shared" si="0"/>
        <v>0.77815125038364363</v>
      </c>
      <c r="E60">
        <f t="shared" si="1"/>
        <v>6.0297764047891604E-2</v>
      </c>
      <c r="F60">
        <f t="shared" si="2"/>
        <v>1.4806479579396637E-2</v>
      </c>
      <c r="G60">
        <f t="shared" si="3"/>
        <v>1.3559322033898304</v>
      </c>
      <c r="H60">
        <f t="shared" si="4"/>
        <v>0.73750000000000004</v>
      </c>
    </row>
    <row r="61" spans="1:8" x14ac:dyDescent="0.35">
      <c r="A61">
        <v>60</v>
      </c>
      <c r="B61" t="s">
        <v>108</v>
      </c>
      <c r="C61">
        <v>6</v>
      </c>
      <c r="D61">
        <f t="shared" si="0"/>
        <v>0.77815125038364363</v>
      </c>
      <c r="E61">
        <f t="shared" si="1"/>
        <v>6.0297764047891604E-2</v>
      </c>
      <c r="F61">
        <f t="shared" si="2"/>
        <v>1.4806479579396637E-2</v>
      </c>
      <c r="G61">
        <f t="shared" si="3"/>
        <v>1.3333333333333333</v>
      </c>
      <c r="H61">
        <f t="shared" si="4"/>
        <v>0.75</v>
      </c>
    </row>
    <row r="62" spans="1:8" x14ac:dyDescent="0.35">
      <c r="A62">
        <v>61</v>
      </c>
      <c r="B62" t="s">
        <v>146</v>
      </c>
      <c r="C62">
        <v>6</v>
      </c>
      <c r="D62">
        <f t="shared" si="0"/>
        <v>0.77815125038364363</v>
      </c>
      <c r="E62">
        <f t="shared" si="1"/>
        <v>6.0297764047891604E-2</v>
      </c>
      <c r="F62">
        <f t="shared" si="2"/>
        <v>1.4806479579396637E-2</v>
      </c>
      <c r="G62">
        <f t="shared" si="3"/>
        <v>1.3114754098360655</v>
      </c>
      <c r="H62">
        <f t="shared" si="4"/>
        <v>0.76250000000000007</v>
      </c>
    </row>
    <row r="63" spans="1:8" x14ac:dyDescent="0.35">
      <c r="A63">
        <v>62</v>
      </c>
      <c r="B63" t="s">
        <v>261</v>
      </c>
      <c r="C63">
        <v>6</v>
      </c>
      <c r="D63">
        <f t="shared" si="0"/>
        <v>0.77815125038364363</v>
      </c>
      <c r="E63">
        <f t="shared" si="1"/>
        <v>6.0297764047891604E-2</v>
      </c>
      <c r="F63">
        <f t="shared" si="2"/>
        <v>1.4806479579396637E-2</v>
      </c>
      <c r="G63">
        <f t="shared" si="3"/>
        <v>1.2903225806451613</v>
      </c>
      <c r="H63">
        <f t="shared" si="4"/>
        <v>0.77500000000000002</v>
      </c>
    </row>
    <row r="64" spans="1:8" x14ac:dyDescent="0.35">
      <c r="A64">
        <v>63</v>
      </c>
      <c r="B64" t="s">
        <v>266</v>
      </c>
      <c r="C64">
        <v>6</v>
      </c>
      <c r="D64">
        <f t="shared" si="0"/>
        <v>0.77815125038364363</v>
      </c>
      <c r="E64">
        <f t="shared" si="1"/>
        <v>6.0297764047891604E-2</v>
      </c>
      <c r="F64">
        <f t="shared" si="2"/>
        <v>1.4806479579396637E-2</v>
      </c>
      <c r="G64">
        <f t="shared" si="3"/>
        <v>1.2698412698412698</v>
      </c>
      <c r="H64">
        <f t="shared" si="4"/>
        <v>0.78750000000000009</v>
      </c>
    </row>
    <row r="65" spans="1:8" x14ac:dyDescent="0.35">
      <c r="A65">
        <v>64</v>
      </c>
      <c r="B65" t="s">
        <v>354</v>
      </c>
      <c r="C65">
        <v>6</v>
      </c>
      <c r="D65">
        <f t="shared" si="0"/>
        <v>0.77815125038364363</v>
      </c>
      <c r="E65">
        <f t="shared" si="1"/>
        <v>6.0297764047891604E-2</v>
      </c>
      <c r="F65">
        <f t="shared" si="2"/>
        <v>1.4806479579396637E-2</v>
      </c>
      <c r="G65">
        <f t="shared" si="3"/>
        <v>1.25</v>
      </c>
      <c r="H65">
        <f t="shared" si="4"/>
        <v>0.8</v>
      </c>
    </row>
    <row r="66" spans="1:8" x14ac:dyDescent="0.35">
      <c r="A66">
        <v>65</v>
      </c>
      <c r="B66" t="s">
        <v>114</v>
      </c>
      <c r="C66">
        <v>7</v>
      </c>
      <c r="D66">
        <f t="shared" ref="D66:D80" si="5">LOG(C66)</f>
        <v>0.84509804001425681</v>
      </c>
      <c r="E66">
        <f t="shared" ref="E66:E80" si="6">(D66-$K$3)^2</f>
        <v>9.7658012504287697E-2</v>
      </c>
      <c r="F66">
        <f t="shared" ref="F66:F80" si="7">(D66-$K$3)^3</f>
        <v>3.0518404302612552E-2</v>
      </c>
      <c r="G66">
        <f t="shared" ref="G66:G80" si="8">($K$1+1)/A66</f>
        <v>1.2307692307692308</v>
      </c>
      <c r="H66">
        <f t="shared" ref="H66:H80" si="9">1/G66</f>
        <v>0.8125</v>
      </c>
    </row>
    <row r="67" spans="1:8" x14ac:dyDescent="0.35">
      <c r="A67">
        <v>66</v>
      </c>
      <c r="B67" t="s">
        <v>184</v>
      </c>
      <c r="C67">
        <v>7</v>
      </c>
      <c r="D67">
        <f t="shared" si="5"/>
        <v>0.84509804001425681</v>
      </c>
      <c r="E67">
        <f t="shared" si="6"/>
        <v>9.7658012504287697E-2</v>
      </c>
      <c r="F67">
        <f t="shared" si="7"/>
        <v>3.0518404302612552E-2</v>
      </c>
      <c r="G67">
        <f t="shared" si="8"/>
        <v>1.2121212121212122</v>
      </c>
      <c r="H67">
        <f t="shared" si="9"/>
        <v>0.82499999999999996</v>
      </c>
    </row>
    <row r="68" spans="1:8" x14ac:dyDescent="0.35">
      <c r="A68">
        <v>67</v>
      </c>
      <c r="B68" t="s">
        <v>194</v>
      </c>
      <c r="C68">
        <v>7</v>
      </c>
      <c r="D68">
        <f t="shared" si="5"/>
        <v>0.84509804001425681</v>
      </c>
      <c r="E68">
        <f t="shared" si="6"/>
        <v>9.7658012504287697E-2</v>
      </c>
      <c r="F68">
        <f t="shared" si="7"/>
        <v>3.0518404302612552E-2</v>
      </c>
      <c r="G68">
        <f t="shared" si="8"/>
        <v>1.1940298507462686</v>
      </c>
      <c r="H68">
        <f t="shared" si="9"/>
        <v>0.83750000000000002</v>
      </c>
    </row>
    <row r="69" spans="1:8" x14ac:dyDescent="0.35">
      <c r="A69">
        <v>68</v>
      </c>
      <c r="B69" t="s">
        <v>311</v>
      </c>
      <c r="C69">
        <v>7</v>
      </c>
      <c r="D69">
        <f t="shared" si="5"/>
        <v>0.84509804001425681</v>
      </c>
      <c r="E69">
        <f t="shared" si="6"/>
        <v>9.7658012504287697E-2</v>
      </c>
      <c r="F69">
        <f t="shared" si="7"/>
        <v>3.0518404302612552E-2</v>
      </c>
      <c r="G69">
        <f t="shared" si="8"/>
        <v>1.1764705882352942</v>
      </c>
      <c r="H69">
        <f t="shared" si="9"/>
        <v>0.85</v>
      </c>
    </row>
    <row r="70" spans="1:8" x14ac:dyDescent="0.35">
      <c r="A70">
        <v>69</v>
      </c>
      <c r="B70" t="s">
        <v>155</v>
      </c>
      <c r="C70">
        <v>8</v>
      </c>
      <c r="D70">
        <f t="shared" si="5"/>
        <v>0.90308998699194354</v>
      </c>
      <c r="E70">
        <f t="shared" si="6"/>
        <v>0.13726637235350561</v>
      </c>
      <c r="F70">
        <f t="shared" si="7"/>
        <v>5.0856472638179585E-2</v>
      </c>
      <c r="G70">
        <f t="shared" si="8"/>
        <v>1.1594202898550725</v>
      </c>
      <c r="H70">
        <f t="shared" si="9"/>
        <v>0.86249999999999993</v>
      </c>
    </row>
    <row r="71" spans="1:8" x14ac:dyDescent="0.35">
      <c r="A71">
        <v>70</v>
      </c>
      <c r="B71" t="s">
        <v>236</v>
      </c>
      <c r="C71">
        <v>8</v>
      </c>
      <c r="D71">
        <f t="shared" si="5"/>
        <v>0.90308998699194354</v>
      </c>
      <c r="E71">
        <f t="shared" si="6"/>
        <v>0.13726637235350561</v>
      </c>
      <c r="F71">
        <f t="shared" si="7"/>
        <v>5.0856472638179585E-2</v>
      </c>
      <c r="G71">
        <f t="shared" si="8"/>
        <v>1.1428571428571428</v>
      </c>
      <c r="H71">
        <f t="shared" si="9"/>
        <v>0.875</v>
      </c>
    </row>
    <row r="72" spans="1:8" x14ac:dyDescent="0.35">
      <c r="A72">
        <v>71</v>
      </c>
      <c r="B72" t="s">
        <v>254</v>
      </c>
      <c r="C72">
        <v>8</v>
      </c>
      <c r="D72">
        <f t="shared" si="5"/>
        <v>0.90308998699194354</v>
      </c>
      <c r="E72">
        <f t="shared" si="6"/>
        <v>0.13726637235350561</v>
      </c>
      <c r="F72">
        <f t="shared" si="7"/>
        <v>5.0856472638179585E-2</v>
      </c>
      <c r="G72">
        <f t="shared" si="8"/>
        <v>1.1267605633802817</v>
      </c>
      <c r="H72">
        <f t="shared" si="9"/>
        <v>0.88749999999999996</v>
      </c>
    </row>
    <row r="73" spans="1:8" x14ac:dyDescent="0.35">
      <c r="A73">
        <v>72</v>
      </c>
      <c r="B73" t="s">
        <v>294</v>
      </c>
      <c r="C73">
        <v>9</v>
      </c>
      <c r="D73">
        <f t="shared" si="5"/>
        <v>0.95424250943932487</v>
      </c>
      <c r="E73">
        <f t="shared" si="6"/>
        <v>0.17778643667456248</v>
      </c>
      <c r="F73">
        <f t="shared" si="7"/>
        <v>7.4963169119328335E-2</v>
      </c>
      <c r="G73">
        <f t="shared" si="8"/>
        <v>1.1111111111111112</v>
      </c>
      <c r="H73">
        <f t="shared" si="9"/>
        <v>0.89999999999999991</v>
      </c>
    </row>
    <row r="74" spans="1:8" x14ac:dyDescent="0.35">
      <c r="A74">
        <v>73</v>
      </c>
      <c r="B74" t="s">
        <v>325</v>
      </c>
      <c r="C74">
        <v>9</v>
      </c>
      <c r="D74">
        <f t="shared" si="5"/>
        <v>0.95424250943932487</v>
      </c>
      <c r="E74">
        <f t="shared" si="6"/>
        <v>0.17778643667456248</v>
      </c>
      <c r="F74">
        <f t="shared" si="7"/>
        <v>7.4963169119328335E-2</v>
      </c>
      <c r="G74">
        <f t="shared" si="8"/>
        <v>1.095890410958904</v>
      </c>
      <c r="H74">
        <f t="shared" si="9"/>
        <v>0.91250000000000009</v>
      </c>
    </row>
    <row r="75" spans="1:8" x14ac:dyDescent="0.35">
      <c r="A75">
        <v>74</v>
      </c>
      <c r="B75" t="s">
        <v>246</v>
      </c>
      <c r="C75">
        <v>10</v>
      </c>
      <c r="D75">
        <f t="shared" si="5"/>
        <v>1</v>
      </c>
      <c r="E75">
        <f t="shared" si="6"/>
        <v>0.21846722834803978</v>
      </c>
      <c r="F75">
        <f t="shared" si="7"/>
        <v>0.10211262679882968</v>
      </c>
      <c r="G75">
        <f t="shared" si="8"/>
        <v>1.0810810810810811</v>
      </c>
      <c r="H75">
        <f t="shared" si="9"/>
        <v>0.92499999999999993</v>
      </c>
    </row>
    <row r="76" spans="1:8" x14ac:dyDescent="0.35">
      <c r="A76">
        <v>75</v>
      </c>
      <c r="B76" t="s">
        <v>121</v>
      </c>
      <c r="C76">
        <v>11</v>
      </c>
      <c r="D76">
        <f t="shared" si="5"/>
        <v>1.0413926851582251</v>
      </c>
      <c r="E76">
        <f t="shared" si="6"/>
        <v>0.25887486053096104</v>
      </c>
      <c r="F76">
        <f t="shared" si="7"/>
        <v>0.13171487282613339</v>
      </c>
      <c r="G76">
        <f t="shared" si="8"/>
        <v>1.0666666666666667</v>
      </c>
      <c r="H76">
        <f t="shared" si="9"/>
        <v>0.9375</v>
      </c>
    </row>
    <row r="77" spans="1:8" x14ac:dyDescent="0.35">
      <c r="A77">
        <v>76</v>
      </c>
      <c r="B77" t="s">
        <v>230</v>
      </c>
      <c r="C77">
        <v>12</v>
      </c>
      <c r="D77">
        <f t="shared" si="5"/>
        <v>1.0791812460476249</v>
      </c>
      <c r="E77">
        <f t="shared" si="6"/>
        <v>0.29875628384853997</v>
      </c>
      <c r="F77">
        <f t="shared" si="7"/>
        <v>0.16329600993951862</v>
      </c>
      <c r="G77">
        <f t="shared" si="8"/>
        <v>1.0526315789473684</v>
      </c>
      <c r="H77">
        <f t="shared" si="9"/>
        <v>0.95000000000000007</v>
      </c>
    </row>
    <row r="78" spans="1:8" x14ac:dyDescent="0.35">
      <c r="A78">
        <v>77</v>
      </c>
      <c r="B78" t="s">
        <v>203</v>
      </c>
      <c r="C78">
        <v>13</v>
      </c>
      <c r="D78">
        <f t="shared" si="5"/>
        <v>1.1139433523068367</v>
      </c>
      <c r="E78">
        <f t="shared" si="6"/>
        <v>0.33796565091325359</v>
      </c>
      <c r="F78">
        <f t="shared" si="7"/>
        <v>0.19647569993548439</v>
      </c>
      <c r="G78">
        <f t="shared" si="8"/>
        <v>1.0389610389610389</v>
      </c>
      <c r="H78">
        <f t="shared" si="9"/>
        <v>0.96250000000000013</v>
      </c>
    </row>
    <row r="79" spans="1:8" x14ac:dyDescent="0.35">
      <c r="A79">
        <v>78</v>
      </c>
      <c r="B79" t="s">
        <v>14</v>
      </c>
      <c r="C79">
        <v>14</v>
      </c>
      <c r="D79">
        <f t="shared" si="5"/>
        <v>1.146128035678238</v>
      </c>
      <c r="E79">
        <f t="shared" si="6"/>
        <v>0.37642251588937781</v>
      </c>
      <c r="F79">
        <f t="shared" si="7"/>
        <v>0.2309475660507225</v>
      </c>
      <c r="G79">
        <f t="shared" si="8"/>
        <v>1.0256410256410255</v>
      </c>
      <c r="H79">
        <f t="shared" si="9"/>
        <v>0.97500000000000009</v>
      </c>
    </row>
    <row r="80" spans="1:8" x14ac:dyDescent="0.35">
      <c r="A80">
        <v>79</v>
      </c>
      <c r="B80" t="s">
        <v>87</v>
      </c>
      <c r="C80">
        <v>16</v>
      </c>
      <c r="D80">
        <f t="shared" si="5"/>
        <v>1.2041199826559248</v>
      </c>
      <c r="E80">
        <f t="shared" si="6"/>
        <v>0.45094550683307361</v>
      </c>
      <c r="F80">
        <f t="shared" si="7"/>
        <v>0.30282107443776229</v>
      </c>
      <c r="G80">
        <f t="shared" si="8"/>
        <v>1.0126582278481013</v>
      </c>
      <c r="H80">
        <f t="shared" si="9"/>
        <v>0.98749999999999993</v>
      </c>
    </row>
    <row r="83" spans="2:8" x14ac:dyDescent="0.35">
      <c r="B83" t="s">
        <v>377</v>
      </c>
      <c r="C83" t="s">
        <v>382</v>
      </c>
      <c r="D83" t="s">
        <v>383</v>
      </c>
      <c r="E83" t="s">
        <v>378</v>
      </c>
      <c r="F83" t="s">
        <v>379</v>
      </c>
      <c r="G83" t="s">
        <v>380</v>
      </c>
      <c r="H83" s="1" t="s">
        <v>381</v>
      </c>
    </row>
    <row r="84" spans="2:8" x14ac:dyDescent="0.35">
      <c r="B84">
        <v>2</v>
      </c>
      <c r="C84">
        <v>-1.7000000000000001E-2</v>
      </c>
      <c r="D84">
        <v>-3.3000000000000002E-2</v>
      </c>
      <c r="E84">
        <f>(C84-D84)/($K$9-$K$10)</f>
        <v>-0.16</v>
      </c>
      <c r="F84" s="2">
        <f>C84+(E84*($K$8-$K$9))</f>
        <v>-1.9147488907557804E-2</v>
      </c>
      <c r="G84" s="2">
        <f t="shared" ref="G84:G90" si="10">$K$3+(F84*$K$7)</f>
        <v>0.52689613253028167</v>
      </c>
      <c r="H84" s="3">
        <f t="shared" ref="H84:H90" si="11">10^G84</f>
        <v>3.3643109765104007</v>
      </c>
    </row>
    <row r="85" spans="2:8" x14ac:dyDescent="0.35">
      <c r="B85">
        <v>5</v>
      </c>
      <c r="C85">
        <v>0.83599999999999997</v>
      </c>
      <c r="D85">
        <v>0.83</v>
      </c>
      <c r="E85">
        <f t="shared" ref="E85:E90" si="12">(C85-D85)/($K$9-$K$10)</f>
        <v>-6.0000000000000053E-2</v>
      </c>
      <c r="F85" s="2">
        <f t="shared" ref="F85:F90" si="13">C85+(E85*($K$8-$K$9))</f>
        <v>0.83519469165966576</v>
      </c>
      <c r="G85" s="2">
        <f t="shared" si="10"/>
        <v>0.78118382825994004</v>
      </c>
      <c r="H85" s="3">
        <f t="shared" si="11"/>
        <v>6.0420432299086677</v>
      </c>
    </row>
    <row r="86" spans="2:8" x14ac:dyDescent="0.35">
      <c r="B86">
        <v>10</v>
      </c>
      <c r="C86">
        <v>1.292</v>
      </c>
      <c r="D86">
        <v>1.3009999999999999</v>
      </c>
      <c r="E86">
        <f t="shared" si="12"/>
        <v>8.999999999999897E-2</v>
      </c>
      <c r="F86" s="2">
        <f t="shared" si="13"/>
        <v>1.2932079625105013</v>
      </c>
      <c r="G86" s="2">
        <f t="shared" si="10"/>
        <v>0.9175075892861565</v>
      </c>
      <c r="H86" s="3">
        <f t="shared" si="11"/>
        <v>8.2700396031698613</v>
      </c>
    </row>
    <row r="87" spans="2:8" x14ac:dyDescent="0.35">
      <c r="B87">
        <v>25</v>
      </c>
      <c r="C87">
        <v>1.7849999999999999</v>
      </c>
      <c r="D87">
        <v>1.8180000000000001</v>
      </c>
      <c r="E87">
        <f t="shared" si="12"/>
        <v>0.3300000000000014</v>
      </c>
      <c r="F87" s="2">
        <f t="shared" si="13"/>
        <v>1.7894291958718378</v>
      </c>
      <c r="G87" s="2">
        <f t="shared" si="10"/>
        <v>1.0652036259254882</v>
      </c>
      <c r="H87" s="3">
        <f t="shared" si="11"/>
        <v>11.619933053137016</v>
      </c>
    </row>
    <row r="88" spans="2:8" x14ac:dyDescent="0.35">
      <c r="B88">
        <v>50</v>
      </c>
      <c r="C88">
        <v>2.1070000000000002</v>
      </c>
      <c r="D88">
        <v>2.1589999999999998</v>
      </c>
      <c r="E88">
        <f t="shared" si="12"/>
        <v>0.51999999999999602</v>
      </c>
      <c r="F88" s="2">
        <f t="shared" si="13"/>
        <v>2.1139793389495631</v>
      </c>
      <c r="G88" s="2">
        <f t="shared" si="10"/>
        <v>1.1618032202205659</v>
      </c>
      <c r="H88" s="3">
        <f t="shared" si="11"/>
        <v>14.514538116763438</v>
      </c>
    </row>
    <row r="89" spans="2:8" x14ac:dyDescent="0.35">
      <c r="B89">
        <v>100</v>
      </c>
      <c r="C89">
        <v>2.4</v>
      </c>
      <c r="D89">
        <v>2.472</v>
      </c>
      <c r="E89">
        <f t="shared" si="12"/>
        <v>0.72000000000000064</v>
      </c>
      <c r="F89" s="2">
        <f t="shared" si="13"/>
        <v>2.40966370008401</v>
      </c>
      <c r="G89" s="2">
        <f t="shared" si="10"/>
        <v>1.2498111596228489</v>
      </c>
      <c r="H89" s="3">
        <f t="shared" si="11"/>
        <v>17.775063448257818</v>
      </c>
    </row>
    <row r="90" spans="2:8" x14ac:dyDescent="0.35">
      <c r="B90">
        <v>200</v>
      </c>
      <c r="C90">
        <v>2.67</v>
      </c>
      <c r="D90">
        <v>2.7629999999999999</v>
      </c>
      <c r="E90">
        <f t="shared" si="12"/>
        <v>0.92999999999999972</v>
      </c>
      <c r="F90" s="2">
        <f t="shared" si="13"/>
        <v>2.6824822792751797</v>
      </c>
      <c r="G90" s="2">
        <f t="shared" si="10"/>
        <v>1.3310132931856589</v>
      </c>
      <c r="H90" s="3">
        <f t="shared" si="11"/>
        <v>21.429561932004468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58C2-8819-46B3-8401-24285D318157}">
  <dimension ref="A1:K90"/>
  <sheetViews>
    <sheetView tabSelected="1" topLeftCell="A73" workbookViewId="0">
      <selection activeCell="G82" sqref="G82"/>
    </sheetView>
  </sheetViews>
  <sheetFormatPr defaultRowHeight="14.5" x14ac:dyDescent="0.35"/>
  <sheetData>
    <row r="1" spans="1:11" x14ac:dyDescent="0.35">
      <c r="A1" t="s">
        <v>359</v>
      </c>
      <c r="B1" t="s">
        <v>360</v>
      </c>
      <c r="C1" t="s">
        <v>361</v>
      </c>
      <c r="D1" t="s">
        <v>362</v>
      </c>
      <c r="E1" t="s">
        <v>363</v>
      </c>
      <c r="F1" t="s">
        <v>364</v>
      </c>
      <c r="G1" t="s">
        <v>365</v>
      </c>
      <c r="H1" t="s">
        <v>366</v>
      </c>
      <c r="J1" t="s">
        <v>367</v>
      </c>
      <c r="K1">
        <f>COUNT(C2:C80)</f>
        <v>79</v>
      </c>
    </row>
    <row r="2" spans="1:11" x14ac:dyDescent="0.35">
      <c r="A2">
        <v>1</v>
      </c>
      <c r="B2" t="s">
        <v>323</v>
      </c>
      <c r="C2">
        <v>1.1200000000000001</v>
      </c>
      <c r="D2">
        <f t="shared" ref="D2:D65" si="0">LOG(C2)</f>
        <v>4.9218022670181653E-2</v>
      </c>
      <c r="E2">
        <f t="shared" ref="E2:E65" si="1">(D2-$K$3)^2</f>
        <v>0.25238048799733609</v>
      </c>
      <c r="F2">
        <f t="shared" ref="F2:F65" si="2">(D2-$K$3)^3</f>
        <v>-0.12678960931951777</v>
      </c>
      <c r="G2">
        <f t="shared" ref="G2:G65" si="3">($K$1+1)/A2</f>
        <v>80</v>
      </c>
      <c r="H2">
        <f t="shared" ref="H2:H65" si="4">1/G2</f>
        <v>1.2500000000000001E-2</v>
      </c>
      <c r="J2" t="s">
        <v>368</v>
      </c>
      <c r="K2">
        <f>AVERAGE(C2:C80)</f>
        <v>4.6588607594936713</v>
      </c>
    </row>
    <row r="3" spans="1:11" x14ac:dyDescent="0.35">
      <c r="A3">
        <v>2</v>
      </c>
      <c r="B3" t="s">
        <v>333</v>
      </c>
      <c r="C3">
        <v>1.1599999999999999</v>
      </c>
      <c r="D3">
        <f t="shared" si="0"/>
        <v>6.445798922691845E-2</v>
      </c>
      <c r="E3">
        <f t="shared" si="1"/>
        <v>0.23730039281019391</v>
      </c>
      <c r="F3">
        <f t="shared" si="2"/>
        <v>-0.11559729874030829</v>
      </c>
      <c r="G3">
        <f t="shared" si="3"/>
        <v>40</v>
      </c>
      <c r="H3">
        <f t="shared" si="4"/>
        <v>2.5000000000000001E-2</v>
      </c>
      <c r="J3" t="s">
        <v>369</v>
      </c>
      <c r="K3">
        <f>AVERAGE(D2:D80)</f>
        <v>0.55159287076404873</v>
      </c>
    </row>
    <row r="4" spans="1:11" x14ac:dyDescent="0.35">
      <c r="A4">
        <v>3</v>
      </c>
      <c r="B4" t="s">
        <v>119</v>
      </c>
      <c r="C4">
        <v>1.28</v>
      </c>
      <c r="D4">
        <f t="shared" si="0"/>
        <v>0.10720996964786837</v>
      </c>
      <c r="E4">
        <f t="shared" si="1"/>
        <v>0.19747616280443292</v>
      </c>
      <c r="F4">
        <f t="shared" si="2"/>
        <v>-8.7755030128325043E-2</v>
      </c>
      <c r="G4">
        <f t="shared" si="3"/>
        <v>26.666666666666668</v>
      </c>
      <c r="H4">
        <f t="shared" si="4"/>
        <v>3.7499999999999999E-2</v>
      </c>
      <c r="J4" t="s">
        <v>370</v>
      </c>
      <c r="K4">
        <f>SUM(E2:E80)</f>
        <v>7.4425353398694334</v>
      </c>
    </row>
    <row r="5" spans="1:11" x14ac:dyDescent="0.35">
      <c r="A5">
        <v>4</v>
      </c>
      <c r="B5" t="s">
        <v>8</v>
      </c>
      <c r="C5">
        <v>1.31</v>
      </c>
      <c r="D5">
        <f t="shared" si="0"/>
        <v>0.11727129565576427</v>
      </c>
      <c r="E5">
        <f t="shared" si="1"/>
        <v>0.18863523060454118</v>
      </c>
      <c r="F5">
        <f t="shared" si="2"/>
        <v>-8.192835047707879E-2</v>
      </c>
      <c r="G5">
        <f t="shared" si="3"/>
        <v>20</v>
      </c>
      <c r="H5">
        <f t="shared" si="4"/>
        <v>0.05</v>
      </c>
      <c r="J5" t="s">
        <v>371</v>
      </c>
      <c r="K5">
        <f>SUM(F2:F80)</f>
        <v>0.96454152630221746</v>
      </c>
    </row>
    <row r="6" spans="1:11" x14ac:dyDescent="0.35">
      <c r="A6">
        <v>5</v>
      </c>
      <c r="B6" t="s">
        <v>28</v>
      </c>
      <c r="C6">
        <v>1.33</v>
      </c>
      <c r="D6">
        <f t="shared" si="0"/>
        <v>0.12385164096708581</v>
      </c>
      <c r="E6">
        <f t="shared" si="1"/>
        <v>0.18296255966821826</v>
      </c>
      <c r="F6">
        <f t="shared" si="2"/>
        <v>-7.8260630279283885E-2</v>
      </c>
      <c r="G6">
        <f t="shared" si="3"/>
        <v>16</v>
      </c>
      <c r="H6">
        <f t="shared" si="4"/>
        <v>6.25E-2</v>
      </c>
      <c r="J6" t="s">
        <v>372</v>
      </c>
      <c r="K6">
        <f>VAR(D2:D80)</f>
        <v>9.5417119741915718E-2</v>
      </c>
    </row>
    <row r="7" spans="1:11" x14ac:dyDescent="0.35">
      <c r="A7">
        <v>6</v>
      </c>
      <c r="B7" t="s">
        <v>241</v>
      </c>
      <c r="C7">
        <v>1.46</v>
      </c>
      <c r="D7">
        <f t="shared" si="0"/>
        <v>0.16435285578443709</v>
      </c>
      <c r="E7">
        <f t="shared" si="1"/>
        <v>0.14995482920140984</v>
      </c>
      <c r="F7">
        <f t="shared" si="2"/>
        <v>-5.8068510306219054E-2</v>
      </c>
      <c r="G7">
        <f t="shared" si="3"/>
        <v>13.333333333333334</v>
      </c>
      <c r="H7">
        <f t="shared" si="4"/>
        <v>7.4999999999999997E-2</v>
      </c>
      <c r="J7" t="s">
        <v>373</v>
      </c>
      <c r="K7">
        <f>STDEV(D2:D80)</f>
        <v>0.30889661659188777</v>
      </c>
    </row>
    <row r="8" spans="1:11" x14ac:dyDescent="0.35">
      <c r="A8">
        <v>7</v>
      </c>
      <c r="B8" t="s">
        <v>287</v>
      </c>
      <c r="C8">
        <v>1.48</v>
      </c>
      <c r="D8">
        <f t="shared" si="0"/>
        <v>0.17026171539495738</v>
      </c>
      <c r="E8">
        <f t="shared" si="1"/>
        <v>0.14541345005512607</v>
      </c>
      <c r="F8">
        <f t="shared" si="2"/>
        <v>-5.5450678915726886E-2</v>
      </c>
      <c r="G8">
        <f t="shared" si="3"/>
        <v>11.428571428571429</v>
      </c>
      <c r="H8">
        <f t="shared" si="4"/>
        <v>8.7499999999999994E-2</v>
      </c>
      <c r="J8" t="s">
        <v>374</v>
      </c>
      <c r="K8">
        <f>SKEW(D2:D80)</f>
        <v>0.43045052239172371</v>
      </c>
    </row>
    <row r="9" spans="1:11" x14ac:dyDescent="0.35">
      <c r="A9">
        <v>8</v>
      </c>
      <c r="B9" t="s">
        <v>136</v>
      </c>
      <c r="C9">
        <v>1.52</v>
      </c>
      <c r="D9">
        <f t="shared" si="0"/>
        <v>0.18184358794477254</v>
      </c>
      <c r="E9">
        <f t="shared" si="1"/>
        <v>0.13671453214536911</v>
      </c>
      <c r="F9">
        <f t="shared" si="2"/>
        <v>-5.0550100211723112E-2</v>
      </c>
      <c r="G9">
        <f t="shared" si="3"/>
        <v>10</v>
      </c>
      <c r="H9">
        <f t="shared" si="4"/>
        <v>0.1</v>
      </c>
      <c r="J9" t="s">
        <v>375</v>
      </c>
      <c r="K9">
        <v>0.4</v>
      </c>
    </row>
    <row r="10" spans="1:11" x14ac:dyDescent="0.35">
      <c r="A10">
        <v>9</v>
      </c>
      <c r="B10" t="s">
        <v>128</v>
      </c>
      <c r="C10">
        <v>1.56</v>
      </c>
      <c r="D10">
        <f t="shared" si="0"/>
        <v>0.19312459835446161</v>
      </c>
      <c r="E10">
        <f t="shared" si="1"/>
        <v>0.12849950232431395</v>
      </c>
      <c r="F10">
        <f t="shared" si="2"/>
        <v>-4.6062994603688547E-2</v>
      </c>
      <c r="G10">
        <f t="shared" si="3"/>
        <v>8.8888888888888893</v>
      </c>
      <c r="H10">
        <f t="shared" si="4"/>
        <v>0.11249999999999999</v>
      </c>
      <c r="J10" t="s">
        <v>376</v>
      </c>
      <c r="K10">
        <v>0.5</v>
      </c>
    </row>
    <row r="11" spans="1:11" x14ac:dyDescent="0.35">
      <c r="A11">
        <v>10</v>
      </c>
      <c r="B11" t="s">
        <v>259</v>
      </c>
      <c r="C11">
        <v>1.56</v>
      </c>
      <c r="D11">
        <f t="shared" si="0"/>
        <v>0.19312459835446161</v>
      </c>
      <c r="E11">
        <f t="shared" si="1"/>
        <v>0.12849950232431395</v>
      </c>
      <c r="F11">
        <f t="shared" si="2"/>
        <v>-4.6062994603688547E-2</v>
      </c>
      <c r="G11">
        <f t="shared" si="3"/>
        <v>8</v>
      </c>
      <c r="H11">
        <f t="shared" si="4"/>
        <v>0.125</v>
      </c>
    </row>
    <row r="12" spans="1:11" x14ac:dyDescent="0.35">
      <c r="A12">
        <v>11</v>
      </c>
      <c r="B12" t="s">
        <v>131</v>
      </c>
      <c r="C12">
        <v>1.57</v>
      </c>
      <c r="D12">
        <f t="shared" si="0"/>
        <v>0.19589965240923377</v>
      </c>
      <c r="E12">
        <f t="shared" si="1"/>
        <v>0.12651766558360605</v>
      </c>
      <c r="F12">
        <f t="shared" si="2"/>
        <v>-4.5001475650171041E-2</v>
      </c>
      <c r="G12">
        <f t="shared" si="3"/>
        <v>7.2727272727272725</v>
      </c>
      <c r="H12">
        <f t="shared" si="4"/>
        <v>0.13750000000000001</v>
      </c>
    </row>
    <row r="13" spans="1:11" x14ac:dyDescent="0.35">
      <c r="A13">
        <v>12</v>
      </c>
      <c r="B13" t="s">
        <v>304</v>
      </c>
      <c r="C13">
        <v>1.58</v>
      </c>
      <c r="D13">
        <f t="shared" si="0"/>
        <v>0.19865708695442263</v>
      </c>
      <c r="E13">
        <f t="shared" si="1"/>
        <v>0.12456366749331513</v>
      </c>
      <c r="F13">
        <f t="shared" si="2"/>
        <v>-4.3962975620954817E-2</v>
      </c>
      <c r="G13">
        <f t="shared" si="3"/>
        <v>6.666666666666667</v>
      </c>
      <c r="H13">
        <f t="shared" si="4"/>
        <v>0.15</v>
      </c>
    </row>
    <row r="14" spans="1:11" x14ac:dyDescent="0.35">
      <c r="A14">
        <v>13</v>
      </c>
      <c r="B14" t="s">
        <v>213</v>
      </c>
      <c r="C14">
        <v>1.62</v>
      </c>
      <c r="D14">
        <f t="shared" si="0"/>
        <v>0.20951501454263097</v>
      </c>
      <c r="E14">
        <f t="shared" si="1"/>
        <v>0.11701725971704094</v>
      </c>
      <c r="F14">
        <f t="shared" si="2"/>
        <v>-4.0029013344910228E-2</v>
      </c>
      <c r="G14">
        <f t="shared" si="3"/>
        <v>6.1538461538461542</v>
      </c>
      <c r="H14">
        <f t="shared" si="4"/>
        <v>0.16249999999999998</v>
      </c>
    </row>
    <row r="15" spans="1:11" x14ac:dyDescent="0.35">
      <c r="A15">
        <v>14</v>
      </c>
      <c r="B15" t="s">
        <v>339</v>
      </c>
      <c r="C15">
        <v>1.72</v>
      </c>
      <c r="D15">
        <f t="shared" si="0"/>
        <v>0.2355284469075489</v>
      </c>
      <c r="E15">
        <f t="shared" si="1"/>
        <v>9.9896720027741165E-2</v>
      </c>
      <c r="F15">
        <f t="shared" si="2"/>
        <v>-3.1573799260722075E-2</v>
      </c>
      <c r="G15">
        <f t="shared" si="3"/>
        <v>5.7142857142857144</v>
      </c>
      <c r="H15">
        <f t="shared" si="4"/>
        <v>0.17499999999999999</v>
      </c>
    </row>
    <row r="16" spans="1:11" x14ac:dyDescent="0.35">
      <c r="A16">
        <v>15</v>
      </c>
      <c r="B16" t="s">
        <v>180</v>
      </c>
      <c r="C16">
        <v>1.74</v>
      </c>
      <c r="D16">
        <f t="shared" si="0"/>
        <v>0.24054924828259971</v>
      </c>
      <c r="E16">
        <f t="shared" si="1"/>
        <v>9.6748135086382178E-2</v>
      </c>
      <c r="F16">
        <f t="shared" si="2"/>
        <v>-3.009289040559289E-2</v>
      </c>
      <c r="G16">
        <f t="shared" si="3"/>
        <v>5.333333333333333</v>
      </c>
      <c r="H16">
        <f t="shared" si="4"/>
        <v>0.1875</v>
      </c>
    </row>
    <row r="17" spans="1:8" x14ac:dyDescent="0.35">
      <c r="A17">
        <v>16</v>
      </c>
      <c r="B17" t="s">
        <v>209</v>
      </c>
      <c r="C17">
        <v>1.79</v>
      </c>
      <c r="D17">
        <f t="shared" si="0"/>
        <v>0.2528530309798932</v>
      </c>
      <c r="E17">
        <f t="shared" si="1"/>
        <v>8.9245491874262908E-2</v>
      </c>
      <c r="F17">
        <f t="shared" si="2"/>
        <v>-2.6661183943975455E-2</v>
      </c>
      <c r="G17">
        <f t="shared" si="3"/>
        <v>5</v>
      </c>
      <c r="H17">
        <f t="shared" si="4"/>
        <v>0.2</v>
      </c>
    </row>
    <row r="18" spans="1:8" x14ac:dyDescent="0.35">
      <c r="A18">
        <v>17</v>
      </c>
      <c r="B18" t="s">
        <v>94</v>
      </c>
      <c r="C18">
        <v>1.86</v>
      </c>
      <c r="D18">
        <f t="shared" si="0"/>
        <v>0.26951294421791633</v>
      </c>
      <c r="E18">
        <f t="shared" si="1"/>
        <v>7.9569084960271444E-2</v>
      </c>
      <c r="F18">
        <f t="shared" si="2"/>
        <v>-2.2444841640936335E-2</v>
      </c>
      <c r="G18">
        <f t="shared" si="3"/>
        <v>4.7058823529411766</v>
      </c>
      <c r="H18">
        <f t="shared" si="4"/>
        <v>0.21249999999999999</v>
      </c>
    </row>
    <row r="19" spans="1:8" x14ac:dyDescent="0.35">
      <c r="A19">
        <v>18</v>
      </c>
      <c r="B19" t="s">
        <v>71</v>
      </c>
      <c r="C19">
        <v>1.95</v>
      </c>
      <c r="D19">
        <f t="shared" si="0"/>
        <v>0.29003461136251801</v>
      </c>
      <c r="E19">
        <f t="shared" si="1"/>
        <v>6.8412723061158434E-2</v>
      </c>
      <c r="F19">
        <f t="shared" si="2"/>
        <v>-1.7893912764795562E-2</v>
      </c>
      <c r="G19">
        <f t="shared" si="3"/>
        <v>4.4444444444444446</v>
      </c>
      <c r="H19">
        <f t="shared" si="4"/>
        <v>0.22499999999999998</v>
      </c>
    </row>
    <row r="20" spans="1:8" x14ac:dyDescent="0.35">
      <c r="A20">
        <v>19</v>
      </c>
      <c r="B20" t="s">
        <v>51</v>
      </c>
      <c r="C20">
        <v>1.97</v>
      </c>
      <c r="D20">
        <f t="shared" si="0"/>
        <v>0.2944662261615929</v>
      </c>
      <c r="E20">
        <f t="shared" si="1"/>
        <v>6.6114111364517628E-2</v>
      </c>
      <c r="F20">
        <f t="shared" si="2"/>
        <v>-1.6999699616031511E-2</v>
      </c>
      <c r="G20">
        <f t="shared" si="3"/>
        <v>4.2105263157894735</v>
      </c>
      <c r="H20">
        <f t="shared" si="4"/>
        <v>0.23750000000000002</v>
      </c>
    </row>
    <row r="21" spans="1:8" x14ac:dyDescent="0.35">
      <c r="A21">
        <v>20</v>
      </c>
      <c r="B21" t="s">
        <v>328</v>
      </c>
      <c r="C21">
        <v>2</v>
      </c>
      <c r="D21">
        <f t="shared" si="0"/>
        <v>0.3010299956639812</v>
      </c>
      <c r="E21">
        <f t="shared" si="1"/>
        <v>6.2781754378412047E-2</v>
      </c>
      <c r="F21">
        <f t="shared" si="2"/>
        <v>-1.5730776880881175E-2</v>
      </c>
      <c r="G21">
        <f t="shared" si="3"/>
        <v>4</v>
      </c>
      <c r="H21">
        <f t="shared" si="4"/>
        <v>0.25</v>
      </c>
    </row>
    <row r="22" spans="1:8" x14ac:dyDescent="0.35">
      <c r="A22">
        <v>21</v>
      </c>
      <c r="B22" t="s">
        <v>331</v>
      </c>
      <c r="C22">
        <v>2.0099999999999998</v>
      </c>
      <c r="D22">
        <f t="shared" si="0"/>
        <v>0.30319605742048883</v>
      </c>
      <c r="E22">
        <f t="shared" si="1"/>
        <v>6.1700976879235335E-2</v>
      </c>
      <c r="F22">
        <f t="shared" si="2"/>
        <v>-1.5326326036986724E-2</v>
      </c>
      <c r="G22">
        <f t="shared" si="3"/>
        <v>3.8095238095238093</v>
      </c>
      <c r="H22">
        <f t="shared" si="4"/>
        <v>0.26250000000000001</v>
      </c>
    </row>
    <row r="23" spans="1:8" x14ac:dyDescent="0.35">
      <c r="A23">
        <v>22</v>
      </c>
      <c r="B23" t="s">
        <v>66</v>
      </c>
      <c r="C23">
        <v>2.02</v>
      </c>
      <c r="D23">
        <f t="shared" si="0"/>
        <v>0.30535136944662378</v>
      </c>
      <c r="E23">
        <f t="shared" si="1"/>
        <v>6.063487697105939E-2</v>
      </c>
      <c r="F23">
        <f t="shared" si="2"/>
        <v>-1.493082313755102E-2</v>
      </c>
      <c r="G23">
        <f t="shared" si="3"/>
        <v>3.6363636363636362</v>
      </c>
      <c r="H23">
        <f t="shared" si="4"/>
        <v>0.27500000000000002</v>
      </c>
    </row>
    <row r="24" spans="1:8" x14ac:dyDescent="0.35">
      <c r="A24">
        <v>23</v>
      </c>
      <c r="B24" t="s">
        <v>112</v>
      </c>
      <c r="C24">
        <v>2.02</v>
      </c>
      <c r="D24">
        <f t="shared" si="0"/>
        <v>0.30535136944662378</v>
      </c>
      <c r="E24">
        <f t="shared" si="1"/>
        <v>6.063487697105939E-2</v>
      </c>
      <c r="F24">
        <f t="shared" si="2"/>
        <v>-1.493082313755102E-2</v>
      </c>
      <c r="G24">
        <f t="shared" si="3"/>
        <v>3.4782608695652173</v>
      </c>
      <c r="H24">
        <f t="shared" si="4"/>
        <v>0.28750000000000003</v>
      </c>
    </row>
    <row r="25" spans="1:8" x14ac:dyDescent="0.35">
      <c r="A25">
        <v>24</v>
      </c>
      <c r="B25" t="s">
        <v>40</v>
      </c>
      <c r="C25">
        <v>2.0299999999999998</v>
      </c>
      <c r="D25">
        <f t="shared" si="0"/>
        <v>0.30749603791321289</v>
      </c>
      <c r="E25">
        <f t="shared" si="1"/>
        <v>5.9583263807808887E-2</v>
      </c>
      <c r="F25">
        <f t="shared" si="2"/>
        <v>-1.4544085986401983E-2</v>
      </c>
      <c r="G25">
        <f t="shared" si="3"/>
        <v>3.3333333333333335</v>
      </c>
      <c r="H25">
        <f t="shared" si="4"/>
        <v>0.3</v>
      </c>
    </row>
    <row r="26" spans="1:8" x14ac:dyDescent="0.35">
      <c r="A26">
        <v>25</v>
      </c>
      <c r="B26" t="s">
        <v>225</v>
      </c>
      <c r="C26">
        <v>2.11</v>
      </c>
      <c r="D26">
        <f t="shared" si="0"/>
        <v>0.32428245529769262</v>
      </c>
      <c r="E26">
        <f t="shared" si="1"/>
        <v>5.1670024979487424E-2</v>
      </c>
      <c r="F26">
        <f t="shared" si="2"/>
        <v>-1.1745134845244285E-2</v>
      </c>
      <c r="G26">
        <f t="shared" si="3"/>
        <v>3.2</v>
      </c>
      <c r="H26">
        <f t="shared" si="4"/>
        <v>0.3125</v>
      </c>
    </row>
    <row r="27" spans="1:8" x14ac:dyDescent="0.35">
      <c r="A27">
        <v>26</v>
      </c>
      <c r="B27" t="s">
        <v>319</v>
      </c>
      <c r="C27">
        <v>2.13</v>
      </c>
      <c r="D27">
        <f t="shared" si="0"/>
        <v>0.32837960343873768</v>
      </c>
      <c r="E27">
        <f t="shared" si="1"/>
        <v>4.9824162710040774E-2</v>
      </c>
      <c r="F27">
        <f t="shared" si="2"/>
        <v>-1.1121414150256125E-2</v>
      </c>
      <c r="G27">
        <f t="shared" si="3"/>
        <v>3.0769230769230771</v>
      </c>
      <c r="H27">
        <f t="shared" si="4"/>
        <v>0.32499999999999996</v>
      </c>
    </row>
    <row r="28" spans="1:8" x14ac:dyDescent="0.35">
      <c r="A28">
        <v>27</v>
      </c>
      <c r="B28" t="s">
        <v>222</v>
      </c>
      <c r="C28">
        <v>2.21</v>
      </c>
      <c r="D28">
        <f t="shared" si="0"/>
        <v>0.34439227368511072</v>
      </c>
      <c r="E28">
        <f t="shared" si="1"/>
        <v>4.2932087429868412E-2</v>
      </c>
      <c r="F28">
        <f t="shared" si="2"/>
        <v>-8.895554149313905E-3</v>
      </c>
      <c r="G28">
        <f t="shared" si="3"/>
        <v>2.9629629629629628</v>
      </c>
      <c r="H28">
        <f t="shared" si="4"/>
        <v>0.33750000000000002</v>
      </c>
    </row>
    <row r="29" spans="1:8" x14ac:dyDescent="0.35">
      <c r="A29">
        <v>28</v>
      </c>
      <c r="B29" t="s">
        <v>316</v>
      </c>
      <c r="C29">
        <v>2.31</v>
      </c>
      <c r="D29">
        <f t="shared" si="0"/>
        <v>0.36361197989214433</v>
      </c>
      <c r="E29">
        <f t="shared" si="1"/>
        <v>3.5336815332994827E-2</v>
      </c>
      <c r="F29">
        <f t="shared" si="2"/>
        <v>-6.6426460268723389E-3</v>
      </c>
      <c r="G29">
        <f t="shared" si="3"/>
        <v>2.8571428571428572</v>
      </c>
      <c r="H29">
        <f t="shared" si="4"/>
        <v>0.35</v>
      </c>
    </row>
    <row r="30" spans="1:8" x14ac:dyDescent="0.35">
      <c r="A30">
        <v>29</v>
      </c>
      <c r="B30" t="s">
        <v>103</v>
      </c>
      <c r="C30">
        <v>2.3199999999999998</v>
      </c>
      <c r="D30">
        <f t="shared" si="0"/>
        <v>0.36548798489089962</v>
      </c>
      <c r="E30">
        <f t="shared" si="1"/>
        <v>3.4635028545857857E-2</v>
      </c>
      <c r="F30">
        <f t="shared" si="2"/>
        <v>-6.4457480347401381E-3</v>
      </c>
      <c r="G30">
        <f t="shared" si="3"/>
        <v>2.7586206896551726</v>
      </c>
      <c r="H30">
        <f t="shared" si="4"/>
        <v>0.36249999999999999</v>
      </c>
    </row>
    <row r="31" spans="1:8" x14ac:dyDescent="0.35">
      <c r="A31">
        <v>30</v>
      </c>
      <c r="B31" t="s">
        <v>151</v>
      </c>
      <c r="C31">
        <v>2.33</v>
      </c>
      <c r="D31">
        <f t="shared" si="0"/>
        <v>0.36735592102601899</v>
      </c>
      <c r="E31">
        <f t="shared" si="1"/>
        <v>3.3943253648773292E-2</v>
      </c>
      <c r="F31">
        <f t="shared" si="2"/>
        <v>-6.2536015164342392E-3</v>
      </c>
      <c r="G31">
        <f t="shared" si="3"/>
        <v>2.6666666666666665</v>
      </c>
      <c r="H31">
        <f t="shared" si="4"/>
        <v>0.375</v>
      </c>
    </row>
    <row r="32" spans="1:8" x14ac:dyDescent="0.35">
      <c r="A32">
        <v>31</v>
      </c>
      <c r="B32" t="s">
        <v>350</v>
      </c>
      <c r="C32">
        <v>2.38</v>
      </c>
      <c r="D32">
        <f t="shared" si="0"/>
        <v>0.37657695705651195</v>
      </c>
      <c r="E32">
        <f t="shared" si="1"/>
        <v>3.063057005088396E-2</v>
      </c>
      <c r="F32">
        <f t="shared" si="2"/>
        <v>-5.3608372048381675E-3</v>
      </c>
      <c r="G32">
        <f t="shared" si="3"/>
        <v>2.5806451612903225</v>
      </c>
      <c r="H32">
        <f t="shared" si="4"/>
        <v>0.38750000000000001</v>
      </c>
    </row>
    <row r="33" spans="1:8" x14ac:dyDescent="0.35">
      <c r="A33">
        <v>32</v>
      </c>
      <c r="B33" t="s">
        <v>243</v>
      </c>
      <c r="C33">
        <v>2.4900000000000002</v>
      </c>
      <c r="D33">
        <f t="shared" si="0"/>
        <v>0.3961993470957364</v>
      </c>
      <c r="E33">
        <f t="shared" si="1"/>
        <v>2.4147147198054345E-2</v>
      </c>
      <c r="F33">
        <f t="shared" si="2"/>
        <v>-3.7523102896430795E-3</v>
      </c>
      <c r="G33">
        <f t="shared" si="3"/>
        <v>2.5</v>
      </c>
      <c r="H33">
        <f t="shared" si="4"/>
        <v>0.4</v>
      </c>
    </row>
    <row r="34" spans="1:8" x14ac:dyDescent="0.35">
      <c r="A34">
        <v>33</v>
      </c>
      <c r="B34" t="s">
        <v>198</v>
      </c>
      <c r="C34">
        <v>2.65</v>
      </c>
      <c r="D34">
        <f t="shared" si="0"/>
        <v>0.42324587393680785</v>
      </c>
      <c r="E34">
        <f t="shared" si="1"/>
        <v>1.647295159457178E-2</v>
      </c>
      <c r="F34">
        <f t="shared" si="2"/>
        <v>-2.114253866043797E-3</v>
      </c>
      <c r="G34">
        <f t="shared" si="3"/>
        <v>2.4242424242424243</v>
      </c>
      <c r="H34">
        <f t="shared" si="4"/>
        <v>0.41249999999999998</v>
      </c>
    </row>
    <row r="35" spans="1:8" x14ac:dyDescent="0.35">
      <c r="A35">
        <v>34</v>
      </c>
      <c r="B35" t="s">
        <v>166</v>
      </c>
      <c r="C35">
        <v>2.68</v>
      </c>
      <c r="D35">
        <f t="shared" si="0"/>
        <v>0.42813479402878885</v>
      </c>
      <c r="E35">
        <f t="shared" si="1"/>
        <v>1.5241896711169317E-2</v>
      </c>
      <c r="F35">
        <f t="shared" si="2"/>
        <v>-1.8817352537584468E-3</v>
      </c>
      <c r="G35">
        <f t="shared" si="3"/>
        <v>2.3529411764705883</v>
      </c>
      <c r="H35">
        <f t="shared" si="4"/>
        <v>0.42499999999999999</v>
      </c>
    </row>
    <row r="36" spans="1:8" x14ac:dyDescent="0.35">
      <c r="A36">
        <v>35</v>
      </c>
      <c r="B36" t="s">
        <v>251</v>
      </c>
      <c r="C36">
        <v>2.72</v>
      </c>
      <c r="D36">
        <f t="shared" si="0"/>
        <v>0.43456890403419873</v>
      </c>
      <c r="E36">
        <f t="shared" si="1"/>
        <v>1.3694608789189038E-2</v>
      </c>
      <c r="F36">
        <f t="shared" si="2"/>
        <v>-1.6025974433243693E-3</v>
      </c>
      <c r="G36">
        <f t="shared" si="3"/>
        <v>2.2857142857142856</v>
      </c>
      <c r="H36">
        <f t="shared" si="4"/>
        <v>0.4375</v>
      </c>
    </row>
    <row r="37" spans="1:8" x14ac:dyDescent="0.35">
      <c r="A37">
        <v>36</v>
      </c>
      <c r="B37" t="s">
        <v>46</v>
      </c>
      <c r="C37">
        <v>2.76</v>
      </c>
      <c r="D37">
        <f t="shared" si="0"/>
        <v>0.44090908206521767</v>
      </c>
      <c r="E37">
        <f t="shared" si="1"/>
        <v>1.225090108072748E-2</v>
      </c>
      <c r="F37">
        <f t="shared" si="2"/>
        <v>-1.3559761465895214E-3</v>
      </c>
      <c r="G37">
        <f t="shared" si="3"/>
        <v>2.2222222222222223</v>
      </c>
      <c r="H37">
        <f t="shared" si="4"/>
        <v>0.44999999999999996</v>
      </c>
    </row>
    <row r="38" spans="1:8" x14ac:dyDescent="0.35">
      <c r="A38">
        <v>37</v>
      </c>
      <c r="B38" t="s">
        <v>290</v>
      </c>
      <c r="C38">
        <v>2.88</v>
      </c>
      <c r="D38">
        <f t="shared" si="0"/>
        <v>0.45939248775923086</v>
      </c>
      <c r="E38">
        <f t="shared" si="1"/>
        <v>8.5009106262351076E-3</v>
      </c>
      <c r="F38">
        <f t="shared" si="2"/>
        <v>-7.8378721562860306E-4</v>
      </c>
      <c r="G38">
        <f t="shared" si="3"/>
        <v>2.1621621621621623</v>
      </c>
      <c r="H38">
        <f t="shared" si="4"/>
        <v>0.46249999999999997</v>
      </c>
    </row>
    <row r="39" spans="1:8" x14ac:dyDescent="0.35">
      <c r="A39">
        <v>38</v>
      </c>
      <c r="B39" t="s">
        <v>176</v>
      </c>
      <c r="C39">
        <v>3.05</v>
      </c>
      <c r="D39">
        <f t="shared" si="0"/>
        <v>0.48429983934678583</v>
      </c>
      <c r="E39">
        <f t="shared" si="1"/>
        <v>4.5283520773247311E-3</v>
      </c>
      <c r="F39">
        <f t="shared" si="2"/>
        <v>-3.0472653860784079E-4</v>
      </c>
      <c r="G39">
        <f t="shared" si="3"/>
        <v>2.1052631578947367</v>
      </c>
      <c r="H39">
        <f t="shared" si="4"/>
        <v>0.47500000000000003</v>
      </c>
    </row>
    <row r="40" spans="1:8" x14ac:dyDescent="0.35">
      <c r="A40">
        <v>39</v>
      </c>
      <c r="B40" t="s">
        <v>217</v>
      </c>
      <c r="C40">
        <v>3.55</v>
      </c>
      <c r="D40">
        <f t="shared" si="0"/>
        <v>0.5502283530550941</v>
      </c>
      <c r="E40">
        <f t="shared" si="1"/>
        <v>1.8619085780507835E-6</v>
      </c>
      <c r="F40">
        <f t="shared" si="2"/>
        <v>-2.5406072272048221E-9</v>
      </c>
      <c r="G40">
        <f t="shared" si="3"/>
        <v>2.0512820512820511</v>
      </c>
      <c r="H40">
        <f t="shared" si="4"/>
        <v>0.48750000000000004</v>
      </c>
    </row>
    <row r="41" spans="1:8" x14ac:dyDescent="0.35">
      <c r="A41">
        <v>40</v>
      </c>
      <c r="B41" t="s">
        <v>76</v>
      </c>
      <c r="C41">
        <v>3.66</v>
      </c>
      <c r="D41">
        <f t="shared" si="0"/>
        <v>0.56348108539441066</v>
      </c>
      <c r="E41">
        <f t="shared" si="1"/>
        <v>1.4132964709755161E-4</v>
      </c>
      <c r="F41">
        <f t="shared" si="2"/>
        <v>1.6801571783290025E-6</v>
      </c>
      <c r="G41">
        <f t="shared" si="3"/>
        <v>2</v>
      </c>
      <c r="H41">
        <f t="shared" si="4"/>
        <v>0.5</v>
      </c>
    </row>
    <row r="42" spans="1:8" x14ac:dyDescent="0.35">
      <c r="A42">
        <v>41</v>
      </c>
      <c r="B42" t="s">
        <v>335</v>
      </c>
      <c r="C42">
        <v>3.75</v>
      </c>
      <c r="D42">
        <f t="shared" si="0"/>
        <v>0.57403126772771884</v>
      </c>
      <c r="E42">
        <f t="shared" si="1"/>
        <v>5.0348165829924027E-4</v>
      </c>
      <c r="F42">
        <f t="shared" si="2"/>
        <v>1.1297321312845268E-5</v>
      </c>
      <c r="G42">
        <f t="shared" si="3"/>
        <v>1.9512195121951219</v>
      </c>
      <c r="H42">
        <f t="shared" si="4"/>
        <v>0.51250000000000007</v>
      </c>
    </row>
    <row r="43" spans="1:8" x14ac:dyDescent="0.35">
      <c r="A43">
        <v>42</v>
      </c>
      <c r="B43" t="s">
        <v>161</v>
      </c>
      <c r="C43">
        <v>3.76</v>
      </c>
      <c r="D43">
        <f t="shared" si="0"/>
        <v>0.57518784492766106</v>
      </c>
      <c r="E43">
        <f t="shared" si="1"/>
        <v>5.5672280578153367E-4</v>
      </c>
      <c r="F43">
        <f t="shared" si="2"/>
        <v>1.3135860218709057E-5</v>
      </c>
      <c r="G43">
        <f t="shared" si="3"/>
        <v>1.9047619047619047</v>
      </c>
      <c r="H43">
        <f t="shared" si="4"/>
        <v>0.52500000000000002</v>
      </c>
    </row>
    <row r="44" spans="1:8" x14ac:dyDescent="0.35">
      <c r="A44">
        <v>43</v>
      </c>
      <c r="B44" t="s">
        <v>283</v>
      </c>
      <c r="C44">
        <v>3.8</v>
      </c>
      <c r="D44">
        <f t="shared" si="0"/>
        <v>0.57978359661681012</v>
      </c>
      <c r="E44">
        <f t="shared" si="1"/>
        <v>7.9471702410554939E-4</v>
      </c>
      <c r="F44">
        <f t="shared" si="2"/>
        <v>2.2403649757081908E-5</v>
      </c>
      <c r="G44">
        <f t="shared" si="3"/>
        <v>1.8604651162790697</v>
      </c>
      <c r="H44">
        <f t="shared" si="4"/>
        <v>0.53749999999999998</v>
      </c>
    </row>
    <row r="45" spans="1:8" x14ac:dyDescent="0.35">
      <c r="A45">
        <v>44</v>
      </c>
      <c r="B45" t="s">
        <v>21</v>
      </c>
      <c r="C45">
        <v>3.81</v>
      </c>
      <c r="D45">
        <f t="shared" si="0"/>
        <v>0.58092497567561929</v>
      </c>
      <c r="E45">
        <f t="shared" si="1"/>
        <v>8.6037237854338217E-4</v>
      </c>
      <c r="F45">
        <f t="shared" si="2"/>
        <v>2.5236532870451991E-5</v>
      </c>
      <c r="G45">
        <f t="shared" si="3"/>
        <v>1.8181818181818181</v>
      </c>
      <c r="H45">
        <f t="shared" si="4"/>
        <v>0.55000000000000004</v>
      </c>
    </row>
    <row r="46" spans="1:8" x14ac:dyDescent="0.35">
      <c r="A46">
        <v>45</v>
      </c>
      <c r="B46" t="s">
        <v>56</v>
      </c>
      <c r="C46">
        <v>3.98</v>
      </c>
      <c r="D46">
        <f t="shared" si="0"/>
        <v>0.59988307207368785</v>
      </c>
      <c r="E46">
        <f t="shared" si="1"/>
        <v>2.3319435425254724E-3</v>
      </c>
      <c r="F46">
        <f t="shared" si="2"/>
        <v>1.1261002311126806E-4</v>
      </c>
      <c r="G46">
        <f t="shared" si="3"/>
        <v>1.7777777777777777</v>
      </c>
      <c r="H46">
        <f t="shared" si="4"/>
        <v>0.5625</v>
      </c>
    </row>
    <row r="47" spans="1:8" x14ac:dyDescent="0.35">
      <c r="A47">
        <v>46</v>
      </c>
      <c r="B47" t="s">
        <v>343</v>
      </c>
      <c r="C47">
        <v>4.09</v>
      </c>
      <c r="D47">
        <f t="shared" si="0"/>
        <v>0.61172330800734176</v>
      </c>
      <c r="E47">
        <f t="shared" si="1"/>
        <v>3.6156694830696019E-3</v>
      </c>
      <c r="F47">
        <f t="shared" si="2"/>
        <v>2.1741178694420645E-4</v>
      </c>
      <c r="G47">
        <f t="shared" si="3"/>
        <v>1.7391304347826086</v>
      </c>
      <c r="H47">
        <f t="shared" si="4"/>
        <v>0.57500000000000007</v>
      </c>
    </row>
    <row r="48" spans="1:8" x14ac:dyDescent="0.35">
      <c r="A48">
        <v>47</v>
      </c>
      <c r="B48" t="s">
        <v>170</v>
      </c>
      <c r="C48">
        <v>4.2</v>
      </c>
      <c r="D48">
        <f t="shared" si="0"/>
        <v>0.62324929039790045</v>
      </c>
      <c r="E48">
        <f t="shared" si="1"/>
        <v>5.1346424747426506E-3</v>
      </c>
      <c r="F48">
        <f t="shared" si="2"/>
        <v>3.6793009583995824E-4</v>
      </c>
      <c r="G48">
        <f t="shared" si="3"/>
        <v>1.7021276595744681</v>
      </c>
      <c r="H48">
        <f t="shared" si="4"/>
        <v>0.58750000000000002</v>
      </c>
    </row>
    <row r="49" spans="1:8" x14ac:dyDescent="0.35">
      <c r="A49">
        <v>48</v>
      </c>
      <c r="B49" t="s">
        <v>188</v>
      </c>
      <c r="C49">
        <v>4.3499999999999996</v>
      </c>
      <c r="D49">
        <f t="shared" si="0"/>
        <v>0.63848925695463732</v>
      </c>
      <c r="E49">
        <f t="shared" si="1"/>
        <v>7.5509819329839158E-3</v>
      </c>
      <c r="F49">
        <f t="shared" si="2"/>
        <v>6.561530421667275E-4</v>
      </c>
      <c r="G49">
        <f t="shared" si="3"/>
        <v>1.6666666666666667</v>
      </c>
      <c r="H49">
        <f t="shared" si="4"/>
        <v>0.6</v>
      </c>
    </row>
    <row r="50" spans="1:8" x14ac:dyDescent="0.35">
      <c r="A50">
        <v>49</v>
      </c>
      <c r="B50" t="s">
        <v>254</v>
      </c>
      <c r="C50">
        <v>4.5599999999999996</v>
      </c>
      <c r="D50">
        <f t="shared" si="0"/>
        <v>0.658964842664435</v>
      </c>
      <c r="E50">
        <f t="shared" si="1"/>
        <v>1.152874034977734E-2</v>
      </c>
      <c r="F50">
        <f t="shared" si="2"/>
        <v>1.237863584883142E-3</v>
      </c>
      <c r="G50">
        <f t="shared" si="3"/>
        <v>1.6326530612244898</v>
      </c>
      <c r="H50">
        <f t="shared" si="4"/>
        <v>0.61249999999999993</v>
      </c>
    </row>
    <row r="51" spans="1:8" x14ac:dyDescent="0.35">
      <c r="A51">
        <v>50</v>
      </c>
      <c r="B51" t="s">
        <v>306</v>
      </c>
      <c r="C51">
        <v>4.59</v>
      </c>
      <c r="D51">
        <f t="shared" si="0"/>
        <v>0.66181268553726125</v>
      </c>
      <c r="E51">
        <f t="shared" si="1"/>
        <v>1.2148407568641276E-2</v>
      </c>
      <c r="F51">
        <f t="shared" si="2"/>
        <v>1.3389952320051347E-3</v>
      </c>
      <c r="G51">
        <f t="shared" si="3"/>
        <v>1.6</v>
      </c>
      <c r="H51">
        <f t="shared" si="4"/>
        <v>0.625</v>
      </c>
    </row>
    <row r="52" spans="1:8" x14ac:dyDescent="0.35">
      <c r="A52">
        <v>51</v>
      </c>
      <c r="B52" t="s">
        <v>278</v>
      </c>
      <c r="C52">
        <v>4.93</v>
      </c>
      <c r="D52">
        <f t="shared" si="0"/>
        <v>0.69284691927722997</v>
      </c>
      <c r="E52">
        <f t="shared" si="1"/>
        <v>1.995270622136416E-2</v>
      </c>
      <c r="F52">
        <f t="shared" si="2"/>
        <v>2.8184005325618262E-3</v>
      </c>
      <c r="G52">
        <f t="shared" si="3"/>
        <v>1.5686274509803921</v>
      </c>
      <c r="H52">
        <f t="shared" si="4"/>
        <v>0.63749999999999996</v>
      </c>
    </row>
    <row r="53" spans="1:8" x14ac:dyDescent="0.35">
      <c r="A53">
        <v>52</v>
      </c>
      <c r="B53" t="s">
        <v>97</v>
      </c>
      <c r="C53">
        <v>4.99</v>
      </c>
      <c r="D53">
        <f t="shared" si="0"/>
        <v>0.69810054562338997</v>
      </c>
      <c r="E53">
        <f t="shared" si="1"/>
        <v>2.146449879269045E-2</v>
      </c>
      <c r="F53">
        <f t="shared" si="2"/>
        <v>3.1447138101382151E-3</v>
      </c>
      <c r="G53">
        <f t="shared" si="3"/>
        <v>1.5384615384615385</v>
      </c>
      <c r="H53">
        <f t="shared" si="4"/>
        <v>0.64999999999999991</v>
      </c>
    </row>
    <row r="54" spans="1:8" x14ac:dyDescent="0.35">
      <c r="A54">
        <v>53</v>
      </c>
      <c r="B54" t="s">
        <v>346</v>
      </c>
      <c r="C54">
        <v>5.1100000000000003</v>
      </c>
      <c r="D54">
        <f t="shared" si="0"/>
        <v>0.70842090013471271</v>
      </c>
      <c r="E54">
        <f t="shared" si="1"/>
        <v>2.4595030796285843E-2</v>
      </c>
      <c r="F54">
        <f t="shared" si="2"/>
        <v>3.8571902120923011E-3</v>
      </c>
      <c r="G54">
        <f t="shared" si="3"/>
        <v>1.5094339622641511</v>
      </c>
      <c r="H54">
        <f t="shared" si="4"/>
        <v>0.66249999999999998</v>
      </c>
    </row>
    <row r="55" spans="1:8" x14ac:dyDescent="0.35">
      <c r="A55">
        <v>54</v>
      </c>
      <c r="B55" t="s">
        <v>141</v>
      </c>
      <c r="C55">
        <v>5.29</v>
      </c>
      <c r="D55">
        <f t="shared" si="0"/>
        <v>0.72345567203518579</v>
      </c>
      <c r="E55">
        <f t="shared" si="1"/>
        <v>2.9536822460762353E-2</v>
      </c>
      <c r="F55">
        <f t="shared" si="2"/>
        <v>5.076281048754858E-3</v>
      </c>
      <c r="G55">
        <f t="shared" si="3"/>
        <v>1.4814814814814814</v>
      </c>
      <c r="H55">
        <f t="shared" si="4"/>
        <v>0.67500000000000004</v>
      </c>
    </row>
    <row r="56" spans="1:8" x14ac:dyDescent="0.35">
      <c r="A56">
        <v>55</v>
      </c>
      <c r="B56" t="s">
        <v>114</v>
      </c>
      <c r="C56">
        <v>5.43</v>
      </c>
      <c r="D56">
        <f t="shared" si="0"/>
        <v>0.73479982958884693</v>
      </c>
      <c r="E56">
        <f t="shared" si="1"/>
        <v>3.3564789761831304E-2</v>
      </c>
      <c r="F56">
        <f t="shared" si="2"/>
        <v>6.1493030558588358E-3</v>
      </c>
      <c r="G56">
        <f t="shared" si="3"/>
        <v>1.4545454545454546</v>
      </c>
      <c r="H56">
        <f t="shared" si="4"/>
        <v>0.6875</v>
      </c>
    </row>
    <row r="57" spans="1:8" x14ac:dyDescent="0.35">
      <c r="A57">
        <v>56</v>
      </c>
      <c r="B57" t="s">
        <v>81</v>
      </c>
      <c r="C57">
        <v>5.45</v>
      </c>
      <c r="D57">
        <f t="shared" si="0"/>
        <v>0.73639650227664244</v>
      </c>
      <c r="E57">
        <f t="shared" si="1"/>
        <v>3.4152382220242521E-2</v>
      </c>
      <c r="F57">
        <f t="shared" si="2"/>
        <v>6.3114842591069555E-3</v>
      </c>
      <c r="G57">
        <f t="shared" si="3"/>
        <v>1.4285714285714286</v>
      </c>
      <c r="H57">
        <f t="shared" si="4"/>
        <v>0.7</v>
      </c>
    </row>
    <row r="58" spans="1:8" x14ac:dyDescent="0.35">
      <c r="A58">
        <v>57</v>
      </c>
      <c r="B58" t="s">
        <v>236</v>
      </c>
      <c r="C58">
        <v>5.63</v>
      </c>
      <c r="D58">
        <f t="shared" si="0"/>
        <v>0.75050839485134624</v>
      </c>
      <c r="E58">
        <f t="shared" si="1"/>
        <v>3.9567385722924238E-2</v>
      </c>
      <c r="F58">
        <f t="shared" si="2"/>
        <v>7.870567267839728E-3</v>
      </c>
      <c r="G58">
        <f t="shared" si="3"/>
        <v>1.4035087719298245</v>
      </c>
      <c r="H58">
        <f t="shared" si="4"/>
        <v>0.71250000000000002</v>
      </c>
    </row>
    <row r="59" spans="1:8" x14ac:dyDescent="0.35">
      <c r="A59">
        <v>58</v>
      </c>
      <c r="B59" t="s">
        <v>108</v>
      </c>
      <c r="C59">
        <v>5.69</v>
      </c>
      <c r="D59">
        <f t="shared" si="0"/>
        <v>0.75511226639507123</v>
      </c>
      <c r="E59">
        <f t="shared" si="1"/>
        <v>4.142014439801666E-2</v>
      </c>
      <c r="F59">
        <f t="shared" si="2"/>
        <v>8.4298027548340339E-3</v>
      </c>
      <c r="G59">
        <f t="shared" si="3"/>
        <v>1.3793103448275863</v>
      </c>
      <c r="H59">
        <f t="shared" si="4"/>
        <v>0.72499999999999998</v>
      </c>
    </row>
    <row r="60" spans="1:8" x14ac:dyDescent="0.35">
      <c r="A60">
        <v>59</v>
      </c>
      <c r="B60" t="s">
        <v>33</v>
      </c>
      <c r="C60">
        <v>6</v>
      </c>
      <c r="D60">
        <f t="shared" si="0"/>
        <v>0.77815125038364363</v>
      </c>
      <c r="E60">
        <f t="shared" si="1"/>
        <v>5.1328699375856476E-2</v>
      </c>
      <c r="F60">
        <f t="shared" si="2"/>
        <v>1.1628946958575356E-2</v>
      </c>
      <c r="G60">
        <f t="shared" si="3"/>
        <v>1.3559322033898304</v>
      </c>
      <c r="H60">
        <f t="shared" si="4"/>
        <v>0.73750000000000004</v>
      </c>
    </row>
    <row r="61" spans="1:8" x14ac:dyDescent="0.35">
      <c r="A61">
        <v>60</v>
      </c>
      <c r="B61" t="s">
        <v>146</v>
      </c>
      <c r="C61">
        <v>6.22</v>
      </c>
      <c r="D61">
        <f t="shared" si="0"/>
        <v>0.79379038469081864</v>
      </c>
      <c r="E61">
        <f t="shared" si="1"/>
        <v>5.8659635752307905E-2</v>
      </c>
      <c r="F61">
        <f t="shared" si="2"/>
        <v>1.4207217947058844E-2</v>
      </c>
      <c r="G61">
        <f t="shared" si="3"/>
        <v>1.3333333333333333</v>
      </c>
      <c r="H61">
        <f t="shared" si="4"/>
        <v>0.75</v>
      </c>
    </row>
    <row r="62" spans="1:8" x14ac:dyDescent="0.35">
      <c r="A62">
        <v>61</v>
      </c>
      <c r="B62" t="s">
        <v>300</v>
      </c>
      <c r="C62">
        <v>6.26</v>
      </c>
      <c r="D62">
        <f t="shared" si="0"/>
        <v>0.7965743332104297</v>
      </c>
      <c r="E62">
        <f t="shared" si="1"/>
        <v>6.0015916942367568E-2</v>
      </c>
      <c r="F62">
        <f t="shared" si="2"/>
        <v>1.470278710260174E-2</v>
      </c>
      <c r="G62">
        <f t="shared" si="3"/>
        <v>1.3114754098360655</v>
      </c>
      <c r="H62">
        <f t="shared" si="4"/>
        <v>0.76250000000000007</v>
      </c>
    </row>
    <row r="63" spans="1:8" x14ac:dyDescent="0.35">
      <c r="A63">
        <v>62</v>
      </c>
      <c r="B63" t="s">
        <v>274</v>
      </c>
      <c r="C63">
        <v>6.65</v>
      </c>
      <c r="D63">
        <f t="shared" si="0"/>
        <v>0.82282164530310464</v>
      </c>
      <c r="E63">
        <f t="shared" si="1"/>
        <v>7.3565048137958028E-2</v>
      </c>
      <c r="F63">
        <f t="shared" si="2"/>
        <v>1.9952957855365012E-2</v>
      </c>
      <c r="G63">
        <f t="shared" si="3"/>
        <v>1.2903225806451613</v>
      </c>
      <c r="H63">
        <f t="shared" si="4"/>
        <v>0.77500000000000002</v>
      </c>
    </row>
    <row r="64" spans="1:8" x14ac:dyDescent="0.35">
      <c r="A64">
        <v>63</v>
      </c>
      <c r="B64" t="s">
        <v>269</v>
      </c>
      <c r="C64">
        <v>6.67</v>
      </c>
      <c r="D64">
        <f t="shared" si="0"/>
        <v>0.82412583391654892</v>
      </c>
      <c r="E64">
        <f t="shared" si="1"/>
        <v>7.4274216004682037E-2</v>
      </c>
      <c r="F64">
        <f t="shared" si="2"/>
        <v>2.0242172173584851E-2</v>
      </c>
      <c r="G64">
        <f t="shared" si="3"/>
        <v>1.2698412698412698</v>
      </c>
      <c r="H64">
        <f t="shared" si="4"/>
        <v>0.78750000000000009</v>
      </c>
    </row>
    <row r="65" spans="1:8" x14ac:dyDescent="0.35">
      <c r="A65">
        <v>64</v>
      </c>
      <c r="B65" t="s">
        <v>246</v>
      </c>
      <c r="C65">
        <v>6.75</v>
      </c>
      <c r="D65">
        <f t="shared" si="0"/>
        <v>0.82930377283102497</v>
      </c>
      <c r="E65">
        <f t="shared" si="1"/>
        <v>7.7123345126853662E-2</v>
      </c>
      <c r="F65">
        <f t="shared" si="2"/>
        <v>2.1417993745601268E-2</v>
      </c>
      <c r="G65">
        <f t="shared" si="3"/>
        <v>1.25</v>
      </c>
      <c r="H65">
        <f t="shared" si="4"/>
        <v>0.8</v>
      </c>
    </row>
    <row r="66" spans="1:8" x14ac:dyDescent="0.35">
      <c r="A66">
        <v>65</v>
      </c>
      <c r="B66" t="s">
        <v>60</v>
      </c>
      <c r="C66">
        <v>6.82</v>
      </c>
      <c r="D66">
        <f t="shared" ref="D66:D80" si="5">LOG(C66)</f>
        <v>0.83378437465647892</v>
      </c>
      <c r="E66">
        <f t="shared" ref="E66:E80" si="6">(D66-$K$3)^2</f>
        <v>7.9632044869071453E-2</v>
      </c>
      <c r="F66">
        <f t="shared" ref="F66:F80" si="7">(D66-$K$3)^3</f>
        <v>2.2471486499632754E-2</v>
      </c>
      <c r="G66">
        <f t="shared" ref="G66:G80" si="8">($K$1+1)/A66</f>
        <v>1.2307692307692308</v>
      </c>
      <c r="H66">
        <f t="shared" ref="H66:H80" si="9">1/G66</f>
        <v>0.8125</v>
      </c>
    </row>
    <row r="67" spans="1:8" x14ac:dyDescent="0.35">
      <c r="A67">
        <v>66</v>
      </c>
      <c r="B67" t="s">
        <v>261</v>
      </c>
      <c r="C67">
        <v>7.18</v>
      </c>
      <c r="D67">
        <f t="shared" si="5"/>
        <v>0.85612444424230028</v>
      </c>
      <c r="E67">
        <f t="shared" si="6"/>
        <v>9.2739479245139728E-2</v>
      </c>
      <c r="F67">
        <f t="shared" si="7"/>
        <v>2.8242099538076052E-2</v>
      </c>
      <c r="G67">
        <f t="shared" si="8"/>
        <v>1.2121212121212122</v>
      </c>
      <c r="H67">
        <f t="shared" si="9"/>
        <v>0.82499999999999996</v>
      </c>
    </row>
    <row r="68" spans="1:8" x14ac:dyDescent="0.35">
      <c r="A68">
        <v>67</v>
      </c>
      <c r="B68" t="s">
        <v>194</v>
      </c>
      <c r="C68">
        <v>7.48</v>
      </c>
      <c r="D68">
        <f t="shared" si="5"/>
        <v>0.87390159786446142</v>
      </c>
      <c r="E68">
        <f t="shared" si="6"/>
        <v>0.1038829155650883</v>
      </c>
      <c r="F68">
        <f t="shared" si="7"/>
        <v>3.3482370283263257E-2</v>
      </c>
      <c r="G68">
        <f t="shared" si="8"/>
        <v>1.1940298507462686</v>
      </c>
      <c r="H68">
        <f t="shared" si="9"/>
        <v>0.83750000000000002</v>
      </c>
    </row>
    <row r="69" spans="1:8" x14ac:dyDescent="0.35">
      <c r="A69">
        <v>68</v>
      </c>
      <c r="B69" t="s">
        <v>155</v>
      </c>
      <c r="C69">
        <v>7.79</v>
      </c>
      <c r="D69">
        <f t="shared" si="5"/>
        <v>0.89153745767256443</v>
      </c>
      <c r="E69">
        <f t="shared" si="6"/>
        <v>0.11556232216840139</v>
      </c>
      <c r="F69">
        <f t="shared" si="7"/>
        <v>3.9284785871726013E-2</v>
      </c>
      <c r="G69">
        <f t="shared" si="8"/>
        <v>1.1764705882352942</v>
      </c>
      <c r="H69">
        <f t="shared" si="9"/>
        <v>0.85</v>
      </c>
    </row>
    <row r="70" spans="1:8" x14ac:dyDescent="0.35">
      <c r="A70">
        <v>69</v>
      </c>
      <c r="B70" t="s">
        <v>266</v>
      </c>
      <c r="C70">
        <v>7.95</v>
      </c>
      <c r="D70">
        <f t="shared" si="5"/>
        <v>0.90036712865647028</v>
      </c>
      <c r="E70">
        <f t="shared" si="6"/>
        <v>0.12164348296840938</v>
      </c>
      <c r="F70">
        <f t="shared" si="7"/>
        <v>4.2426115499756403E-2</v>
      </c>
      <c r="G70">
        <f t="shared" si="8"/>
        <v>1.1594202898550725</v>
      </c>
      <c r="H70">
        <f t="shared" si="9"/>
        <v>0.86249999999999993</v>
      </c>
    </row>
    <row r="71" spans="1:8" x14ac:dyDescent="0.35">
      <c r="A71">
        <v>70</v>
      </c>
      <c r="B71" t="s">
        <v>354</v>
      </c>
      <c r="C71">
        <v>8.4499999999999993</v>
      </c>
      <c r="D71">
        <f t="shared" si="5"/>
        <v>0.9268567089496923</v>
      </c>
      <c r="E71">
        <f t="shared" si="6"/>
        <v>0.14082294824982089</v>
      </c>
      <c r="F71">
        <f t="shared" si="7"/>
        <v>5.2845760064846044E-2</v>
      </c>
      <c r="G71">
        <f t="shared" si="8"/>
        <v>1.1428571428571428</v>
      </c>
      <c r="H71">
        <f t="shared" si="9"/>
        <v>0.875</v>
      </c>
    </row>
    <row r="72" spans="1:8" x14ac:dyDescent="0.35">
      <c r="A72">
        <v>71</v>
      </c>
      <c r="B72" t="s">
        <v>311</v>
      </c>
      <c r="C72">
        <v>8.64</v>
      </c>
      <c r="D72">
        <f t="shared" si="5"/>
        <v>0.9365137424788933</v>
      </c>
      <c r="E72">
        <f t="shared" si="6"/>
        <v>0.14816407748171584</v>
      </c>
      <c r="F72">
        <f t="shared" si="7"/>
        <v>5.7031445861087833E-2</v>
      </c>
      <c r="G72">
        <f t="shared" si="8"/>
        <v>1.1267605633802817</v>
      </c>
      <c r="H72">
        <f t="shared" si="9"/>
        <v>0.88749999999999996</v>
      </c>
    </row>
    <row r="73" spans="1:8" x14ac:dyDescent="0.35">
      <c r="A73">
        <v>72</v>
      </c>
      <c r="B73" t="s">
        <v>294</v>
      </c>
      <c r="C73">
        <v>9.9600000000000009</v>
      </c>
      <c r="D73">
        <f t="shared" si="5"/>
        <v>0.99825933842369874</v>
      </c>
      <c r="E73">
        <f t="shared" si="6"/>
        <v>0.19951093333154918</v>
      </c>
      <c r="F73">
        <f t="shared" si="7"/>
        <v>8.9114843850682995E-2</v>
      </c>
      <c r="G73">
        <f t="shared" si="8"/>
        <v>1.1111111111111112</v>
      </c>
      <c r="H73">
        <f t="shared" si="9"/>
        <v>0.89999999999999991</v>
      </c>
    </row>
    <row r="74" spans="1:8" x14ac:dyDescent="0.35">
      <c r="A74">
        <v>73</v>
      </c>
      <c r="B74" t="s">
        <v>325</v>
      </c>
      <c r="C74">
        <v>9.9700000000000006</v>
      </c>
      <c r="D74">
        <f t="shared" si="5"/>
        <v>0.99869515831165578</v>
      </c>
      <c r="E74">
        <f t="shared" si="6"/>
        <v>0.19990045553030311</v>
      </c>
      <c r="F74">
        <f t="shared" si="7"/>
        <v>8.9375950949407215E-2</v>
      </c>
      <c r="G74">
        <f t="shared" si="8"/>
        <v>1.095890410958904</v>
      </c>
      <c r="H74">
        <f t="shared" si="9"/>
        <v>0.91250000000000009</v>
      </c>
    </row>
    <row r="75" spans="1:8" x14ac:dyDescent="0.35">
      <c r="A75">
        <v>74</v>
      </c>
      <c r="B75" t="s">
        <v>230</v>
      </c>
      <c r="C75">
        <v>10.17</v>
      </c>
      <c r="D75">
        <f t="shared" si="5"/>
        <v>1.0073209529227445</v>
      </c>
      <c r="E75">
        <f t="shared" si="6"/>
        <v>0.20768808486804294</v>
      </c>
      <c r="F75">
        <f t="shared" si="7"/>
        <v>9.4649292604125648E-2</v>
      </c>
      <c r="G75">
        <f t="shared" si="8"/>
        <v>1.0810810810810811</v>
      </c>
      <c r="H75">
        <f t="shared" si="9"/>
        <v>0.92499999999999993</v>
      </c>
    </row>
    <row r="76" spans="1:8" x14ac:dyDescent="0.35">
      <c r="A76">
        <v>75</v>
      </c>
      <c r="B76" t="s">
        <v>14</v>
      </c>
      <c r="C76">
        <v>11.84</v>
      </c>
      <c r="D76">
        <f t="shared" si="5"/>
        <v>1.073351702386901</v>
      </c>
      <c r="E76">
        <f t="shared" si="6"/>
        <v>0.27223227837644393</v>
      </c>
      <c r="F76">
        <f t="shared" si="7"/>
        <v>0.14203959549572046</v>
      </c>
      <c r="G76">
        <f t="shared" si="8"/>
        <v>1.0666666666666667</v>
      </c>
      <c r="H76">
        <f t="shared" si="9"/>
        <v>0.9375</v>
      </c>
    </row>
    <row r="77" spans="1:8" x14ac:dyDescent="0.35">
      <c r="A77">
        <v>76</v>
      </c>
      <c r="B77" t="s">
        <v>184</v>
      </c>
      <c r="C77">
        <v>11.99</v>
      </c>
      <c r="D77">
        <f t="shared" si="5"/>
        <v>1.0788191830988487</v>
      </c>
      <c r="E77">
        <f t="shared" si="6"/>
        <v>0.27796758441815206</v>
      </c>
      <c r="F77">
        <f t="shared" si="7"/>
        <v>0.14655182448139453</v>
      </c>
      <c r="G77">
        <f t="shared" si="8"/>
        <v>1.0526315789473684</v>
      </c>
      <c r="H77">
        <f t="shared" si="9"/>
        <v>0.95000000000000007</v>
      </c>
    </row>
    <row r="78" spans="1:8" x14ac:dyDescent="0.35">
      <c r="A78">
        <v>77</v>
      </c>
      <c r="B78" t="s">
        <v>121</v>
      </c>
      <c r="C78">
        <v>11.99</v>
      </c>
      <c r="D78">
        <f t="shared" si="5"/>
        <v>1.0788191830988487</v>
      </c>
      <c r="E78">
        <f t="shared" si="6"/>
        <v>0.27796758441815206</v>
      </c>
      <c r="F78">
        <f t="shared" si="7"/>
        <v>0.14655182448139453</v>
      </c>
      <c r="G78">
        <f t="shared" si="8"/>
        <v>1.0389610389610389</v>
      </c>
      <c r="H78">
        <f t="shared" si="9"/>
        <v>0.96250000000000013</v>
      </c>
    </row>
    <row r="79" spans="1:8" x14ac:dyDescent="0.35">
      <c r="A79">
        <v>78</v>
      </c>
      <c r="B79" t="s">
        <v>203</v>
      </c>
      <c r="C79">
        <v>15.79</v>
      </c>
      <c r="D79">
        <f t="shared" si="5"/>
        <v>1.1983821300082942</v>
      </c>
      <c r="E79">
        <f t="shared" si="6"/>
        <v>0.41833634587371976</v>
      </c>
      <c r="F79">
        <f t="shared" si="7"/>
        <v>0.27057545526260768</v>
      </c>
      <c r="G79">
        <f t="shared" si="8"/>
        <v>1.0256410256410255</v>
      </c>
      <c r="H79">
        <f t="shared" si="9"/>
        <v>0.97500000000000009</v>
      </c>
    </row>
    <row r="80" spans="1:8" x14ac:dyDescent="0.35">
      <c r="A80">
        <v>79</v>
      </c>
      <c r="B80" t="s">
        <v>87</v>
      </c>
      <c r="C80">
        <v>28.18</v>
      </c>
      <c r="D80">
        <f t="shared" si="5"/>
        <v>1.4499409887733377</v>
      </c>
      <c r="E80">
        <f t="shared" si="6"/>
        <v>0.80702934113083136</v>
      </c>
      <c r="F80">
        <f t="shared" si="7"/>
        <v>0.7249932897831588</v>
      </c>
      <c r="G80">
        <f t="shared" si="8"/>
        <v>1.0126582278481013</v>
      </c>
      <c r="H80">
        <f t="shared" si="9"/>
        <v>0.98749999999999993</v>
      </c>
    </row>
    <row r="83" spans="2:8" x14ac:dyDescent="0.35">
      <c r="B83" t="s">
        <v>377</v>
      </c>
      <c r="C83" t="s">
        <v>384</v>
      </c>
      <c r="D83" t="s">
        <v>385</v>
      </c>
      <c r="E83" t="s">
        <v>378</v>
      </c>
      <c r="F83" t="s">
        <v>379</v>
      </c>
      <c r="G83" t="s">
        <v>380</v>
      </c>
      <c r="H83" s="1" t="s">
        <v>381</v>
      </c>
    </row>
    <row r="84" spans="2:8" x14ac:dyDescent="0.35">
      <c r="B84">
        <v>2</v>
      </c>
      <c r="C84">
        <v>-6.6000000000000003E-2</v>
      </c>
      <c r="D84">
        <v>-8.3000000000000004E-2</v>
      </c>
      <c r="E84">
        <f>(C84-D84)/($K$9-$K$10)</f>
        <v>-0.17000000000000004</v>
      </c>
      <c r="F84" s="2">
        <f>C84+(E84*($K$8-$K$9))</f>
        <v>-7.1176588806593027E-2</v>
      </c>
      <c r="G84" s="2">
        <f t="shared" ref="G84:G90" si="10">$K$3+(F84*$K$7)</f>
        <v>0.52960666330114015</v>
      </c>
      <c r="H84" s="3">
        <f t="shared" ref="H84:H90" si="11">10^G84</f>
        <v>3.3853740689328622</v>
      </c>
    </row>
    <row r="85" spans="2:8" x14ac:dyDescent="0.35">
      <c r="B85">
        <v>5</v>
      </c>
      <c r="C85">
        <v>0.81599999999999995</v>
      </c>
      <c r="D85">
        <v>0.80800000000000005</v>
      </c>
      <c r="E85">
        <f t="shared" ref="E85:E90" si="12">(C85-D85)/($K$9-$K$10)</f>
        <v>-7.9999999999998975E-2</v>
      </c>
      <c r="F85" s="2">
        <f t="shared" ref="F85:F90" si="13">C85+(E85*($K$8-$K$9))</f>
        <v>0.81356395820866212</v>
      </c>
      <c r="G85" s="2">
        <f t="shared" si="10"/>
        <v>0.80290002483580847</v>
      </c>
      <c r="H85" s="3">
        <f t="shared" si="11"/>
        <v>6.3518469466349865</v>
      </c>
    </row>
    <row r="86" spans="2:8" x14ac:dyDescent="0.35">
      <c r="B86">
        <v>10</v>
      </c>
      <c r="C86">
        <v>1.3169999999999999</v>
      </c>
      <c r="D86">
        <v>1.323</v>
      </c>
      <c r="E86">
        <f t="shared" si="12"/>
        <v>6.0000000000000067E-2</v>
      </c>
      <c r="F86" s="2">
        <f t="shared" si="13"/>
        <v>1.3188270313435033</v>
      </c>
      <c r="G86" s="2">
        <f t="shared" si="10"/>
        <v>0.95897407861598039</v>
      </c>
      <c r="H86" s="3">
        <f t="shared" si="11"/>
        <v>9.0985896499428804</v>
      </c>
    </row>
    <row r="87" spans="2:8" x14ac:dyDescent="0.35">
      <c r="B87">
        <v>25</v>
      </c>
      <c r="C87">
        <v>1.88</v>
      </c>
      <c r="D87">
        <v>1.91</v>
      </c>
      <c r="E87">
        <f t="shared" si="12"/>
        <v>0.30000000000000032</v>
      </c>
      <c r="F87" s="2">
        <f t="shared" si="13"/>
        <v>1.889135156717517</v>
      </c>
      <c r="G87" s="2">
        <f t="shared" si="10"/>
        <v>1.1351403289588755</v>
      </c>
      <c r="H87" s="3">
        <f t="shared" si="11"/>
        <v>13.650241310738179</v>
      </c>
    </row>
    <row r="88" spans="2:8" x14ac:dyDescent="0.35">
      <c r="B88">
        <v>50</v>
      </c>
      <c r="C88">
        <v>2.2610000000000001</v>
      </c>
      <c r="D88">
        <v>2.3109999999999999</v>
      </c>
      <c r="E88">
        <f t="shared" si="12"/>
        <v>0.49999999999999833</v>
      </c>
      <c r="F88" s="2">
        <f t="shared" si="13"/>
        <v>2.276225261195862</v>
      </c>
      <c r="G88" s="2">
        <f t="shared" si="10"/>
        <v>1.2547111525484365</v>
      </c>
      <c r="H88" s="3">
        <f t="shared" si="11"/>
        <v>17.976748913527253</v>
      </c>
    </row>
    <row r="89" spans="2:8" x14ac:dyDescent="0.35">
      <c r="B89">
        <v>100</v>
      </c>
      <c r="C89">
        <v>2.6150000000000002</v>
      </c>
      <c r="D89">
        <v>2.6859999999999999</v>
      </c>
      <c r="E89">
        <f t="shared" si="12"/>
        <v>0.70999999999999741</v>
      </c>
      <c r="F89" s="2">
        <f t="shared" si="13"/>
        <v>2.6366198708981239</v>
      </c>
      <c r="G89" s="2">
        <f t="shared" si="10"/>
        <v>1.3660358281234193</v>
      </c>
      <c r="H89" s="3">
        <f t="shared" si="11"/>
        <v>23.229284237824064</v>
      </c>
    </row>
    <row r="90" spans="2:8" x14ac:dyDescent="0.35">
      <c r="B90">
        <v>200</v>
      </c>
      <c r="C90">
        <v>2.9489999999999998</v>
      </c>
      <c r="D90">
        <v>3.0409999999999999</v>
      </c>
      <c r="E90">
        <f t="shared" si="12"/>
        <v>0.92000000000000104</v>
      </c>
      <c r="F90" s="2">
        <f t="shared" si="13"/>
        <v>2.9770144806003858</v>
      </c>
      <c r="G90" s="2">
        <f t="shared" si="10"/>
        <v>1.4711825713665641</v>
      </c>
      <c r="H90" s="3">
        <f t="shared" si="11"/>
        <v>29.592562353102259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2019-04-16T11:39:06Z</dcterms:modified>
</cp:coreProperties>
</file>