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105" activeTab="1"/>
  </bookViews>
  <sheets>
    <sheet name="readme" sheetId="1" r:id="rId1"/>
    <sheet name="NW1" sheetId="2" r:id="rId2"/>
    <sheet name="NW2" sheetId="3" r:id="rId3"/>
    <sheet name="NW3" sheetId="4" r:id="rId4"/>
    <sheet name="NW4" sheetId="5" r:id="rId5"/>
    <sheet name="NW5" sheetId="6" r:id="rId6"/>
    <sheet name="C4" sheetId="7" r:id="rId7"/>
  </sheets>
  <definedNames/>
  <calcPr fullCalcOnLoad="1" fullPrecision="0"/>
</workbook>
</file>

<file path=xl/sharedStrings.xml><?xml version="1.0" encoding="utf-8"?>
<sst xmlns="http://schemas.openxmlformats.org/spreadsheetml/2006/main" count="596" uniqueCount="302">
  <si>
    <t>NW1-2</t>
  </si>
  <si>
    <t>NW1-3</t>
  </si>
  <si>
    <t>NW1-4</t>
  </si>
  <si>
    <t>NW1-5</t>
  </si>
  <si>
    <t>NW1-6</t>
  </si>
  <si>
    <t>NW1-7</t>
  </si>
  <si>
    <t>NW1-8</t>
  </si>
  <si>
    <t>NW1-9</t>
  </si>
  <si>
    <t>NW1-10</t>
  </si>
  <si>
    <t>NW1-11</t>
  </si>
  <si>
    <t>NW1-12</t>
  </si>
  <si>
    <t>NW1-13</t>
  </si>
  <si>
    <t>NW1-14</t>
  </si>
  <si>
    <t>NW1-15</t>
  </si>
  <si>
    <t>NW1-16</t>
  </si>
  <si>
    <t>NW4-26</t>
  </si>
  <si>
    <t>NW4-27</t>
  </si>
  <si>
    <t>NW4-28</t>
  </si>
  <si>
    <t>NW4-29</t>
  </si>
  <si>
    <t>NW4-30</t>
  </si>
  <si>
    <t>NW4-31</t>
  </si>
  <si>
    <t>NW4-32</t>
  </si>
  <si>
    <t>NW4-33</t>
  </si>
  <si>
    <t>NW4-34</t>
  </si>
  <si>
    <t>NW4-35</t>
  </si>
  <si>
    <t>NW4-36</t>
  </si>
  <si>
    <t>NW4-37</t>
  </si>
  <si>
    <t>NW4-38</t>
  </si>
  <si>
    <t>NW4-39</t>
  </si>
  <si>
    <t>NW4-40</t>
  </si>
  <si>
    <t>NW4-41</t>
  </si>
  <si>
    <t>NW4-42</t>
  </si>
  <si>
    <t>NW4-43</t>
  </si>
  <si>
    <t>NW4-44</t>
  </si>
  <si>
    <t>NW5-60</t>
  </si>
  <si>
    <t>NW5-61</t>
  </si>
  <si>
    <t>NW4-25</t>
  </si>
  <si>
    <t>NW5-55</t>
  </si>
  <si>
    <t>NW5-59</t>
  </si>
  <si>
    <t>C4-64</t>
  </si>
  <si>
    <t>C4-65</t>
  </si>
  <si>
    <t>C4-68</t>
  </si>
  <si>
    <t>NW1-1</t>
  </si>
  <si>
    <t>NW5-54</t>
  </si>
  <si>
    <t>NW5-58</t>
  </si>
  <si>
    <t>NW5-60</t>
  </si>
  <si>
    <t>NW5-55</t>
  </si>
  <si>
    <t>NW5-61</t>
  </si>
  <si>
    <t>NW4-25</t>
  </si>
  <si>
    <t>NW4-31</t>
  </si>
  <si>
    <t>NW4-34</t>
  </si>
  <si>
    <t>NW4-35</t>
  </si>
  <si>
    <t>NW4-36</t>
  </si>
  <si>
    <t>NW4-37</t>
  </si>
  <si>
    <t>NW4-38</t>
  </si>
  <si>
    <t>NW4-39</t>
  </si>
  <si>
    <t>NW4-40</t>
  </si>
  <si>
    <t>NW4-41</t>
  </si>
  <si>
    <t>NW4-42</t>
  </si>
  <si>
    <t>NW4-43</t>
  </si>
  <si>
    <t>NW4-26</t>
  </si>
  <si>
    <t>NW4-27</t>
  </si>
  <si>
    <t>NW4-28</t>
  </si>
  <si>
    <t>NW4-29</t>
  </si>
  <si>
    <t>NW4-30</t>
  </si>
  <si>
    <t>NW4-32</t>
  </si>
  <si>
    <t>NW4-33</t>
  </si>
  <si>
    <t>NW4-44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</si>
  <si>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09′39.1″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</si>
  <si>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</si>
  <si>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</si>
  <si>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</si>
  <si>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</si>
  <si>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</si>
  <si>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</si>
  <si>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</si>
  <si>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</si>
  <si>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</si>
  <si>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</si>
  <si>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33′57.3″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</si>
  <si>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</si>
  <si>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33′57.5″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</si>
  <si>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</si>
  <si>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</si>
  <si>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11′39.2″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</si>
  <si>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34′01.4″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</si>
  <si>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</si>
  <si>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34′01.1″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</si>
  <si>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34′00.9″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</si>
  <si>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</si>
  <si>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</si>
  <si>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</si>
  <si>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</si>
  <si>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</si>
  <si>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</si>
  <si>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34′04.6″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</si>
  <si>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11′39.5″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</si>
  <si>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</si>
  <si>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11′39.6″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</si>
  <si>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</si>
  <si>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</si>
  <si>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</si>
  <si>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</si>
  <si>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</si>
  <si>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</si>
  <si>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34′15.6″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</si>
  <si>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</si>
  <si>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</si>
  <si>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</si>
  <si>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</si>
  <si>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</si>
  <si>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</si>
  <si>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</si>
  <si>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</si>
  <si>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</si>
  <si>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</si>
  <si>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</si>
  <si>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</si>
  <si>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</si>
  <si>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</si>
  <si>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</si>
  <si>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</si>
  <si>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</si>
  <si>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</si>
  <si>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</si>
  <si>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</si>
  <si>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</si>
  <si>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</si>
  <si>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</si>
  <si>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</si>
  <si>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</si>
  <si>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</si>
  <si>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</si>
  <si>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</si>
  <si>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</si>
  <si>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</si>
  <si>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</si>
  <si>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</si>
  <si>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</si>
  <si>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</si>
  <si>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</si>
  <si>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</si>
  <si>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</si>
  <si>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</si>
  <si>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</si>
  <si>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</si>
  <si>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</si>
  <si>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</si>
  <si>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</si>
  <si>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</si>
  <si>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</si>
  <si>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</si>
  <si>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</si>
  <si>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</si>
  <si>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</si>
  <si>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</si>
  <si>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</si>
  <si>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</si>
  <si>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</si>
  <si>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</si>
  <si>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</si>
  <si>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</si>
  <si>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</si>
  <si>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</si>
  <si>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</si>
  <si>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</si>
  <si>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</si>
  <si>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</si>
  <si>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</si>
  <si>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</si>
  <si>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</si>
  <si>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</si>
  <si>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</si>
  <si>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</si>
  <si>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</si>
  <si>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</si>
  <si>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</si>
  <si>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</si>
  <si>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</si>
  <si>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</si>
  <si>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</si>
  <si>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</si>
  <si>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</si>
  <si>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</si>
  <si>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</si>
  <si>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</si>
  <si>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</si>
  <si>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</si>
  <si>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</si>
  <si>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</si>
  <si>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</si>
  <si>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</si>
  <si>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</si>
  <si>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</si>
  <si>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</si>
  <si>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</si>
  <si>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</si>
  <si>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</si>
  <si>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</si>
  <si>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</si>
  <si>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</si>
  <si>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</si>
  <si>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</si>
  <si>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</si>
  <si>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</si>
  <si>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</si>
  <si>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</si>
  <si>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</si>
  <si>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</si>
  <si>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</si>
  <si>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</si>
  <si>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</si>
  <si>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</si>
  <si>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</si>
  <si>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34′42.4″</t>
    </r>
  </si>
  <si>
    <t>C4-63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</si>
  <si>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</si>
  <si>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</si>
  <si>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</si>
  <si>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</si>
  <si>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</si>
  <si>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41′38.7″</t>
    </r>
  </si>
  <si>
    <t>C4-66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</si>
  <si>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11′21.0″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</si>
  <si>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41′46.1″</t>
    </r>
  </si>
  <si>
    <t>C4-67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</si>
  <si>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</si>
  <si>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</si>
  <si>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</si>
  <si>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41′46.4″</t>
    </r>
  </si>
  <si>
    <t>C4-64</t>
  </si>
  <si>
    <t>C4-65</t>
  </si>
  <si>
    <t>C4-68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</si>
  <si>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</si>
  <si>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</si>
  <si>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</si>
  <si>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</si>
  <si>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</si>
  <si>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</si>
  <si>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</si>
  <si>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</si>
  <si>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</si>
  <si>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</si>
  <si>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</si>
  <si>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</si>
  <si>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</si>
  <si>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</si>
  <si>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</si>
  <si>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</si>
  <si>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</si>
  <si>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</si>
  <si>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</si>
  <si>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</si>
  <si>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34′34.8″</t>
    </r>
  </si>
  <si>
    <t>NW1-1</t>
  </si>
  <si>
    <t>NW2-1</t>
  </si>
  <si>
    <t>NW2-2</t>
  </si>
  <si>
    <t>NW2-3</t>
  </si>
  <si>
    <t>NW2-4</t>
  </si>
  <si>
    <t>NW2-5</t>
  </si>
  <si>
    <t>NW2-6</t>
  </si>
  <si>
    <t>NW2-7</t>
  </si>
  <si>
    <t>NW2-8</t>
  </si>
  <si>
    <t>NW3-1</t>
  </si>
  <si>
    <t>NW3-2</t>
  </si>
  <si>
    <t>NW3-3</t>
  </si>
  <si>
    <t>NW3-4</t>
  </si>
  <si>
    <t>NW3-5</t>
  </si>
  <si>
    <t>NW3-6</t>
  </si>
  <si>
    <t>NW3-7</t>
  </si>
  <si>
    <t>NW3-8</t>
  </si>
  <si>
    <t>NW3-9</t>
  </si>
  <si>
    <r>
      <t xml:space="preserve">            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relative moisture of leaf=100×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Wf-Wd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/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Wt-Wd</t>
    </r>
    <r>
      <rPr>
        <sz val="9"/>
        <rFont val="宋体"/>
        <family val="0"/>
      </rPr>
      <t>）</t>
    </r>
  </si>
  <si>
    <r>
      <t xml:space="preserve">               thereinto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fresh weight of leaf sample Wf——fresh cut</t>
    </r>
    <r>
      <rPr>
        <sz val="9"/>
        <rFont val="宋体"/>
        <family val="0"/>
      </rPr>
      <t>；</t>
    </r>
  </si>
  <si>
    <r>
      <t xml:space="preserve">                          dried leaf sample weight Wd</t>
    </r>
    <r>
      <rPr>
        <sz val="9"/>
        <rFont val="宋体"/>
        <family val="0"/>
      </rPr>
      <t>——</t>
    </r>
    <r>
      <rPr>
        <sz val="9"/>
        <rFont val="Times New Roman"/>
        <family val="1"/>
      </rPr>
      <t>dry under 105</t>
    </r>
    <r>
      <rPr>
        <sz val="9"/>
        <rFont val="宋体"/>
        <family val="0"/>
      </rPr>
      <t>℃</t>
    </r>
    <r>
      <rPr>
        <sz val="9"/>
        <rFont val="Times New Roman"/>
        <family val="1"/>
      </rPr>
      <t xml:space="preserve"> 10 minuter then 80 </t>
    </r>
    <r>
      <rPr>
        <sz val="9"/>
        <rFont val="宋体"/>
        <family val="0"/>
      </rPr>
      <t>℃</t>
    </r>
    <r>
      <rPr>
        <sz val="9"/>
        <rFont val="Times New Roman"/>
        <family val="1"/>
      </rPr>
      <t xml:space="preserve"> for 8hours</t>
    </r>
  </si>
  <si>
    <t xml:space="preserve">                          sample leaf saturation moisture weight Wt—— fresh cut and put into distilled water for 5 hours</t>
  </si>
  <si>
    <r>
      <t xml:space="preserve">               hereinto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freshe weight Wf</t>
    </r>
  </si>
  <si>
    <r>
      <t xml:space="preserve">               hereinto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fresh weight Wjf</t>
    </r>
  </si>
  <si>
    <t xml:space="preserve">                          dried weight: Wfd</t>
  </si>
  <si>
    <t>Date</t>
  </si>
  <si>
    <t>number</t>
  </si>
  <si>
    <t>latitude</t>
  </si>
  <si>
    <t>longitude</t>
  </si>
  <si>
    <r>
      <t>fresh weight of leaf sample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g</t>
    </r>
    <r>
      <rPr>
        <sz val="9"/>
        <rFont val="宋体"/>
        <family val="0"/>
      </rPr>
      <t>）</t>
    </r>
  </si>
  <si>
    <r>
      <t>Saturation weight of leaf sample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g</t>
    </r>
    <r>
      <rPr>
        <sz val="9"/>
        <rFont val="宋体"/>
        <family val="0"/>
      </rPr>
      <t>）</t>
    </r>
  </si>
  <si>
    <r>
      <t>dried weight of leaf sample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g</t>
    </r>
    <r>
      <rPr>
        <sz val="9"/>
        <rFont val="宋体"/>
        <family val="0"/>
      </rPr>
      <t>）</t>
    </r>
  </si>
  <si>
    <r>
      <t>relative moisture of leaf sample</t>
    </r>
    <r>
      <rPr>
        <sz val="9"/>
        <rFont val="宋体"/>
        <family val="0"/>
      </rPr>
      <t>（%）</t>
    </r>
  </si>
  <si>
    <r>
      <t>moisture of leaf sample</t>
    </r>
    <r>
      <rPr>
        <sz val="9"/>
        <rFont val="宋体"/>
        <family val="0"/>
      </rPr>
      <t>（%）</t>
    </r>
  </si>
  <si>
    <t>2003-4-11PM</t>
  </si>
  <si>
    <r>
      <t>fresh weight of leaf sple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g</t>
    </r>
    <r>
      <rPr>
        <sz val="9"/>
        <rFont val="宋体"/>
        <family val="0"/>
      </rPr>
      <t>）</t>
    </r>
  </si>
  <si>
    <r>
      <t>Saturation weight of leaf sple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g</t>
    </r>
    <r>
      <rPr>
        <sz val="9"/>
        <rFont val="宋体"/>
        <family val="0"/>
      </rPr>
      <t>）</t>
    </r>
  </si>
  <si>
    <r>
      <t>dried weight of leaf sple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g</t>
    </r>
    <r>
      <rPr>
        <sz val="9"/>
        <rFont val="宋体"/>
        <family val="0"/>
      </rPr>
      <t>）</t>
    </r>
  </si>
  <si>
    <r>
      <t>relative moisture of leaf sple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</si>
  <si>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r>
      <t>moisture of leaf sple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</si>
  <si>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>2003-4-11AM</t>
  </si>
  <si>
    <t>2003-4-12AM</t>
  </si>
  <si>
    <t>2003-4-12PM</t>
  </si>
  <si>
    <r>
      <t xml:space="preserve">             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leaf sample moisture=100×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Wf-Wd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/Wf</t>
    </r>
  </si>
  <si>
    <r>
      <t xml:space="preserve">             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 moisture of stem scabbard=100×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Wjf-Wjd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/Wjf</t>
    </r>
  </si>
  <si>
    <t>freshe weight of stem sheath</t>
  </si>
  <si>
    <t>freshe weight of stem sheath</t>
  </si>
  <si>
    <t>Weight of stem sheath after dried(g)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</si>
</sst>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0.00_);[Red]\(0.00\)"/>
    <numFmt numFmtId="180" formatCode="0.0000"/>
    <numFmt numFmtId="181" formatCode="0.000000"/>
    <numFmt numFmtId="182" formatCode="0.00000"/>
    <numFmt numFmtId="183" formatCode="yyyy/m/d\ h:mm\ AM/PM"/>
  </numFmts>
  <fonts count="5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7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31" fontId="2" fillId="0" borderId="0" xfId="0" applyNumberFormat="1" applyFont="1" applyAlignment="1">
      <alignment horizontal="center"/>
    </xf>
    <xf numFmtId="58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58" fontId="1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2">
      <selection activeCell="C18" sqref="C18"/>
    </sheetView>
  </sheetViews>
  <sheetFormatPr defaultColWidth="9.00390625" defaultRowHeight="14.25"/>
  <cols>
    <col min="1" max="16384" width="9.00390625" style="29" customWidth="1"/>
  </cols>
  <sheetData>
    <row r="1" s="42" customFormat="1" ht="12">
      <c r="A1" s="41" t="s">
        <v>272</v>
      </c>
    </row>
    <row r="2" s="42" customFormat="1" ht="12">
      <c r="A2" s="41" t="s">
        <v>273</v>
      </c>
    </row>
    <row r="3" s="42" customFormat="1" ht="12">
      <c r="A3" s="41" t="s">
        <v>274</v>
      </c>
    </row>
    <row r="4" s="42" customFormat="1" ht="12">
      <c r="A4" s="41" t="s">
        <v>275</v>
      </c>
    </row>
    <row r="5" s="42" customFormat="1" ht="12">
      <c r="A5" s="41" t="s">
        <v>297</v>
      </c>
    </row>
    <row r="6" s="42" customFormat="1" ht="12">
      <c r="A6" s="41" t="s">
        <v>276</v>
      </c>
    </row>
    <row r="7" s="42" customFormat="1" ht="12">
      <c r="A7" s="41" t="s">
        <v>274</v>
      </c>
    </row>
    <row r="8" s="43" customFormat="1" ht="15">
      <c r="A8" s="41" t="s">
        <v>298</v>
      </c>
    </row>
    <row r="9" s="42" customFormat="1" ht="12">
      <c r="A9" s="41" t="s">
        <v>277</v>
      </c>
    </row>
    <row r="10" s="42" customFormat="1" ht="12">
      <c r="A10" s="41" t="s">
        <v>278</v>
      </c>
    </row>
  </sheetData>
  <mergeCells count="10">
    <mergeCell ref="A1:IV1"/>
    <mergeCell ref="A2:IV2"/>
    <mergeCell ref="A3:IV3"/>
    <mergeCell ref="A4:IV4"/>
    <mergeCell ref="A9:IV9"/>
    <mergeCell ref="A10:IV10"/>
    <mergeCell ref="A5:IV5"/>
    <mergeCell ref="A6:IV6"/>
    <mergeCell ref="A7:IV7"/>
    <mergeCell ref="A8:IV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00390625" defaultRowHeight="14.25"/>
  <cols>
    <col min="1" max="1" width="9.625" style="40" customWidth="1"/>
    <col min="2" max="2" width="7.25390625" style="17" customWidth="1"/>
    <col min="3" max="4" width="10.875" style="17" customWidth="1"/>
    <col min="5" max="5" width="10.375" style="31" customWidth="1"/>
    <col min="6" max="6" width="13.875" style="16" customWidth="1"/>
    <col min="7" max="7" width="10.875" style="16" customWidth="1"/>
    <col min="8" max="9" width="8.625" style="17" customWidth="1"/>
    <col min="10" max="10" width="11.75390625" style="17" customWidth="1"/>
    <col min="11" max="11" width="8.125" style="17" customWidth="1"/>
    <col min="12" max="16384" width="9.00390625" style="17" customWidth="1"/>
  </cols>
  <sheetData>
    <row r="1" spans="1:12" s="13" customFormat="1" ht="38.25" customHeight="1">
      <c r="A1" s="35" t="s">
        <v>279</v>
      </c>
      <c r="B1" s="30" t="s">
        <v>280</v>
      </c>
      <c r="C1" s="30" t="s">
        <v>281</v>
      </c>
      <c r="D1" s="30" t="s">
        <v>282</v>
      </c>
      <c r="E1" s="30" t="s">
        <v>300</v>
      </c>
      <c r="F1" s="30" t="s">
        <v>301</v>
      </c>
      <c r="G1" s="30" t="s">
        <v>283</v>
      </c>
      <c r="H1" s="30" t="s">
        <v>284</v>
      </c>
      <c r="I1" s="30" t="s">
        <v>285</v>
      </c>
      <c r="J1" s="30" t="s">
        <v>286</v>
      </c>
      <c r="K1" s="30" t="s">
        <v>287</v>
      </c>
      <c r="L1" s="30" t="s">
        <v>287</v>
      </c>
    </row>
    <row r="2" spans="1:12" ht="12">
      <c r="A2" s="39">
        <v>35161</v>
      </c>
      <c r="B2" s="17" t="s">
        <v>42</v>
      </c>
      <c r="C2" s="1" t="s">
        <v>68</v>
      </c>
      <c r="D2" s="1" t="s">
        <v>69</v>
      </c>
      <c r="G2" s="15">
        <v>4.333</v>
      </c>
      <c r="H2" s="16">
        <v>4.463</v>
      </c>
      <c r="I2" s="16">
        <v>0.972</v>
      </c>
      <c r="J2" s="18">
        <v>96.28</v>
      </c>
      <c r="K2" s="19">
        <v>77.57</v>
      </c>
      <c r="L2" s="18"/>
    </row>
    <row r="3" spans="1:12" s="20" customFormat="1" ht="12">
      <c r="A3" s="39">
        <v>35161</v>
      </c>
      <c r="B3" s="17" t="s">
        <v>0</v>
      </c>
      <c r="C3" s="1" t="s">
        <v>70</v>
      </c>
      <c r="D3" s="1" t="s">
        <v>71</v>
      </c>
      <c r="E3" s="32"/>
      <c r="G3" s="15">
        <v>4.182</v>
      </c>
      <c r="H3" s="16">
        <v>4.251</v>
      </c>
      <c r="I3" s="16">
        <v>0.945</v>
      </c>
      <c r="J3" s="18">
        <v>97.91</v>
      </c>
      <c r="K3" s="19">
        <v>77.4</v>
      </c>
      <c r="L3" s="18"/>
    </row>
    <row r="4" spans="1:12" s="20" customFormat="1" ht="12">
      <c r="A4" s="39">
        <v>35161</v>
      </c>
      <c r="B4" s="17" t="s">
        <v>1</v>
      </c>
      <c r="C4" s="1" t="s">
        <v>72</v>
      </c>
      <c r="D4" s="1" t="s">
        <v>73</v>
      </c>
      <c r="E4" s="32"/>
      <c r="G4" s="15">
        <v>4.15</v>
      </c>
      <c r="H4" s="16">
        <v>4.253</v>
      </c>
      <c r="I4" s="16">
        <v>0.915</v>
      </c>
      <c r="J4" s="18">
        <v>96.91</v>
      </c>
      <c r="K4" s="19">
        <v>77.95</v>
      </c>
      <c r="L4" s="18"/>
    </row>
    <row r="5" spans="1:12" ht="12">
      <c r="A5" s="39">
        <v>35161</v>
      </c>
      <c r="B5" s="17" t="s">
        <v>2</v>
      </c>
      <c r="C5" s="1" t="s">
        <v>74</v>
      </c>
      <c r="D5" s="1" t="s">
        <v>75</v>
      </c>
      <c r="G5" s="15">
        <v>4.21</v>
      </c>
      <c r="H5" s="16">
        <v>4.273</v>
      </c>
      <c r="I5" s="16">
        <v>0.94</v>
      </c>
      <c r="J5" s="18">
        <v>98.11</v>
      </c>
      <c r="K5" s="19">
        <v>77.67</v>
      </c>
      <c r="L5" s="18"/>
    </row>
    <row r="6" spans="1:12" s="20" customFormat="1" ht="12">
      <c r="A6" s="39">
        <v>35161</v>
      </c>
      <c r="B6" s="17" t="s">
        <v>3</v>
      </c>
      <c r="C6" s="1" t="s">
        <v>76</v>
      </c>
      <c r="D6" s="1" t="s">
        <v>77</v>
      </c>
      <c r="E6" s="32"/>
      <c r="G6" s="15">
        <v>4.436</v>
      </c>
      <c r="H6" s="16">
        <v>4.595</v>
      </c>
      <c r="I6" s="16">
        <v>0.968</v>
      </c>
      <c r="J6" s="18">
        <v>95.62</v>
      </c>
      <c r="K6" s="19">
        <v>78.18</v>
      </c>
      <c r="L6" s="18"/>
    </row>
    <row r="7" spans="1:12" s="20" customFormat="1" ht="12">
      <c r="A7" s="39">
        <v>35161</v>
      </c>
      <c r="B7" s="17" t="s">
        <v>4</v>
      </c>
      <c r="C7" s="1" t="s">
        <v>78</v>
      </c>
      <c r="D7" s="1" t="s">
        <v>79</v>
      </c>
      <c r="E7" s="32"/>
      <c r="G7" s="15">
        <v>4.545</v>
      </c>
      <c r="H7" s="16">
        <v>4.635</v>
      </c>
      <c r="I7" s="16">
        <v>1.028</v>
      </c>
      <c r="J7" s="18">
        <v>97.5</v>
      </c>
      <c r="K7" s="19">
        <v>77.38</v>
      </c>
      <c r="L7" s="18"/>
    </row>
    <row r="8" spans="1:12" ht="12">
      <c r="A8" s="39">
        <v>35161</v>
      </c>
      <c r="B8" s="17" t="s">
        <v>5</v>
      </c>
      <c r="C8" s="1" t="s">
        <v>80</v>
      </c>
      <c r="D8" s="1" t="s">
        <v>81</v>
      </c>
      <c r="G8" s="15">
        <v>4.813</v>
      </c>
      <c r="H8" s="16">
        <v>4.881</v>
      </c>
      <c r="I8" s="16">
        <v>1.048</v>
      </c>
      <c r="J8" s="18">
        <v>98.23</v>
      </c>
      <c r="K8" s="19">
        <v>78.23</v>
      </c>
      <c r="L8" s="18"/>
    </row>
    <row r="9" spans="1:12" ht="12">
      <c r="A9" s="39">
        <v>35161</v>
      </c>
      <c r="B9" s="17" t="s">
        <v>6</v>
      </c>
      <c r="C9" s="1" t="s">
        <v>82</v>
      </c>
      <c r="D9" s="1" t="s">
        <v>83</v>
      </c>
      <c r="G9" s="15">
        <v>4.365</v>
      </c>
      <c r="H9" s="16">
        <v>4.397</v>
      </c>
      <c r="I9" s="16">
        <v>0.951</v>
      </c>
      <c r="J9" s="18">
        <v>99.07</v>
      </c>
      <c r="K9" s="19">
        <v>78.21</v>
      </c>
      <c r="L9" s="18"/>
    </row>
    <row r="10" spans="1:12" ht="12">
      <c r="A10" s="39">
        <v>35161</v>
      </c>
      <c r="B10" s="17" t="s">
        <v>7</v>
      </c>
      <c r="C10" s="1" t="s">
        <v>84</v>
      </c>
      <c r="D10" s="1" t="s">
        <v>85</v>
      </c>
      <c r="G10" s="15">
        <v>3.948</v>
      </c>
      <c r="H10" s="16">
        <v>3.989</v>
      </c>
      <c r="I10" s="16">
        <v>0.898</v>
      </c>
      <c r="J10" s="18">
        <v>98.67</v>
      </c>
      <c r="K10" s="19">
        <v>77.25</v>
      </c>
      <c r="L10" s="18"/>
    </row>
    <row r="11" spans="1:12" ht="12">
      <c r="A11" s="39">
        <v>35161</v>
      </c>
      <c r="B11" s="17" t="s">
        <v>8</v>
      </c>
      <c r="C11" s="1" t="s">
        <v>86</v>
      </c>
      <c r="D11" s="1" t="s">
        <v>87</v>
      </c>
      <c r="G11" s="15">
        <v>3.612</v>
      </c>
      <c r="H11" s="16">
        <v>3.712</v>
      </c>
      <c r="I11" s="16">
        <v>0.902</v>
      </c>
      <c r="J11" s="18">
        <v>96.44</v>
      </c>
      <c r="K11" s="19">
        <v>75.03</v>
      </c>
      <c r="L11" s="18"/>
    </row>
    <row r="12" spans="1:12" ht="12">
      <c r="A12" s="39">
        <v>35161</v>
      </c>
      <c r="B12" s="17" t="s">
        <v>9</v>
      </c>
      <c r="C12" s="1" t="s">
        <v>78</v>
      </c>
      <c r="D12" s="1" t="s">
        <v>88</v>
      </c>
      <c r="G12" s="15">
        <v>3.96</v>
      </c>
      <c r="H12" s="16">
        <v>4.02</v>
      </c>
      <c r="I12" s="16">
        <v>0.94</v>
      </c>
      <c r="J12" s="18">
        <v>98.05</v>
      </c>
      <c r="K12" s="19">
        <v>76.26</v>
      </c>
      <c r="L12" s="18"/>
    </row>
    <row r="13" spans="1:12" ht="12">
      <c r="A13" s="39">
        <v>35161</v>
      </c>
      <c r="B13" s="17" t="s">
        <v>10</v>
      </c>
      <c r="C13" s="1" t="s">
        <v>89</v>
      </c>
      <c r="D13" s="1" t="s">
        <v>90</v>
      </c>
      <c r="G13" s="15">
        <v>4.127</v>
      </c>
      <c r="H13" s="16">
        <v>4.22</v>
      </c>
      <c r="I13" s="16">
        <v>0.973</v>
      </c>
      <c r="J13" s="18">
        <v>97.14</v>
      </c>
      <c r="K13" s="19">
        <v>76.42</v>
      </c>
      <c r="L13" s="18"/>
    </row>
    <row r="14" spans="1:12" ht="12">
      <c r="A14" s="39">
        <v>35161</v>
      </c>
      <c r="B14" s="17" t="s">
        <v>11</v>
      </c>
      <c r="C14" s="1" t="s">
        <v>91</v>
      </c>
      <c r="D14" s="1" t="s">
        <v>92</v>
      </c>
      <c r="G14" s="15">
        <v>3.92</v>
      </c>
      <c r="H14" s="16">
        <v>4.121</v>
      </c>
      <c r="I14" s="16">
        <v>0.967</v>
      </c>
      <c r="J14" s="18">
        <v>93.63</v>
      </c>
      <c r="K14" s="19">
        <v>75.33</v>
      </c>
      <c r="L14" s="18"/>
    </row>
    <row r="15" spans="1:12" ht="12">
      <c r="A15" s="39">
        <v>35161</v>
      </c>
      <c r="B15" s="17" t="s">
        <v>12</v>
      </c>
      <c r="C15" s="1" t="s">
        <v>72</v>
      </c>
      <c r="D15" s="1" t="s">
        <v>93</v>
      </c>
      <c r="G15" s="15">
        <v>3.48</v>
      </c>
      <c r="H15" s="16">
        <v>3.653</v>
      </c>
      <c r="I15" s="16">
        <v>0.804</v>
      </c>
      <c r="J15" s="18">
        <v>93.93</v>
      </c>
      <c r="K15" s="19">
        <v>76.9</v>
      </c>
      <c r="L15" s="18"/>
    </row>
    <row r="16" spans="1:12" ht="12">
      <c r="A16" s="39">
        <v>35161</v>
      </c>
      <c r="B16" s="17" t="s">
        <v>13</v>
      </c>
      <c r="C16" s="1" t="s">
        <v>94</v>
      </c>
      <c r="D16" s="1" t="s">
        <v>95</v>
      </c>
      <c r="G16" s="15">
        <v>3.388</v>
      </c>
      <c r="H16" s="16">
        <v>3.485</v>
      </c>
      <c r="I16" s="16">
        <v>0.835</v>
      </c>
      <c r="J16" s="18">
        <v>96.34</v>
      </c>
      <c r="K16" s="19">
        <v>75.35</v>
      </c>
      <c r="L16" s="18"/>
    </row>
    <row r="17" spans="1:12" s="20" customFormat="1" ht="12">
      <c r="A17" s="39">
        <v>35161</v>
      </c>
      <c r="B17" s="17" t="s">
        <v>14</v>
      </c>
      <c r="C17" s="1" t="s">
        <v>96</v>
      </c>
      <c r="D17" s="1" t="s">
        <v>97</v>
      </c>
      <c r="E17" s="32"/>
      <c r="G17" s="15">
        <v>3.107</v>
      </c>
      <c r="H17" s="16">
        <v>3.185</v>
      </c>
      <c r="I17" s="16">
        <v>0.755</v>
      </c>
      <c r="J17" s="18">
        <v>96.79</v>
      </c>
      <c r="K17" s="19">
        <v>75.7</v>
      </c>
      <c r="L17" s="18"/>
    </row>
    <row r="18" spans="1:11" ht="11.25">
      <c r="A18" s="39"/>
      <c r="G18" s="15"/>
      <c r="H18" s="16"/>
      <c r="I18" s="16"/>
      <c r="J18" s="18"/>
      <c r="K18" s="19"/>
    </row>
    <row r="19" spans="1:12" ht="12">
      <c r="A19" s="39">
        <v>35167</v>
      </c>
      <c r="B19" s="17" t="s">
        <v>254</v>
      </c>
      <c r="C19" s="1" t="s">
        <v>233</v>
      </c>
      <c r="D19" s="1" t="s">
        <v>238</v>
      </c>
      <c r="E19" s="33">
        <v>18.264</v>
      </c>
      <c r="F19" s="17">
        <v>4.885</v>
      </c>
      <c r="G19" s="16">
        <v>5.247</v>
      </c>
      <c r="H19" s="16">
        <v>5.856</v>
      </c>
      <c r="I19" s="16">
        <v>1.118</v>
      </c>
      <c r="J19" s="18">
        <v>87.15</v>
      </c>
      <c r="K19" s="19">
        <v>78.69</v>
      </c>
      <c r="L19" s="18">
        <v>73.25</v>
      </c>
    </row>
    <row r="20" spans="1:12" ht="12">
      <c r="A20" s="39">
        <v>35167</v>
      </c>
      <c r="B20" s="17" t="s">
        <v>0</v>
      </c>
      <c r="C20" s="1" t="s">
        <v>234</v>
      </c>
      <c r="D20" s="1" t="s">
        <v>239</v>
      </c>
      <c r="E20" s="33">
        <v>17.969</v>
      </c>
      <c r="F20" s="17">
        <v>4.286</v>
      </c>
      <c r="G20" s="16">
        <v>5.003</v>
      </c>
      <c r="H20" s="16">
        <v>5.689</v>
      </c>
      <c r="I20" s="16">
        <v>1.094</v>
      </c>
      <c r="J20" s="18">
        <v>85.07</v>
      </c>
      <c r="K20" s="19">
        <v>78.13</v>
      </c>
      <c r="L20" s="18">
        <v>76.15</v>
      </c>
    </row>
    <row r="21" spans="1:12" ht="12">
      <c r="A21" s="39">
        <v>35167</v>
      </c>
      <c r="B21" s="17" t="s">
        <v>1</v>
      </c>
      <c r="C21" s="1" t="s">
        <v>86</v>
      </c>
      <c r="D21" s="1" t="s">
        <v>240</v>
      </c>
      <c r="E21" s="33">
        <v>17.386</v>
      </c>
      <c r="F21" s="17">
        <v>4.628</v>
      </c>
      <c r="G21" s="16">
        <v>5.168</v>
      </c>
      <c r="H21" s="16">
        <v>5.795</v>
      </c>
      <c r="I21" s="16">
        <v>1.121</v>
      </c>
      <c r="J21" s="18">
        <v>86.59</v>
      </c>
      <c r="K21" s="19">
        <v>78.31</v>
      </c>
      <c r="L21" s="18">
        <v>73.38</v>
      </c>
    </row>
    <row r="22" spans="1:12" ht="12">
      <c r="A22" s="39">
        <v>35167</v>
      </c>
      <c r="B22" s="17" t="s">
        <v>2</v>
      </c>
      <c r="C22" s="1" t="s">
        <v>235</v>
      </c>
      <c r="D22" s="1" t="s">
        <v>88</v>
      </c>
      <c r="E22" s="33">
        <v>16.615</v>
      </c>
      <c r="F22" s="17">
        <v>4.362</v>
      </c>
      <c r="G22" s="16">
        <v>4.985</v>
      </c>
      <c r="H22" s="16">
        <v>5.241</v>
      </c>
      <c r="I22" s="16">
        <v>1.172</v>
      </c>
      <c r="J22" s="18">
        <v>93.71</v>
      </c>
      <c r="K22" s="19">
        <v>76.49</v>
      </c>
      <c r="L22" s="18">
        <v>73.75</v>
      </c>
    </row>
    <row r="23" spans="1:12" ht="12">
      <c r="A23" s="39">
        <v>35167</v>
      </c>
      <c r="B23" s="17" t="s">
        <v>3</v>
      </c>
      <c r="C23" s="1" t="s">
        <v>236</v>
      </c>
      <c r="D23" s="1" t="s">
        <v>241</v>
      </c>
      <c r="E23" s="33">
        <v>14.272</v>
      </c>
      <c r="F23" s="17">
        <v>3.979</v>
      </c>
      <c r="G23" s="16">
        <v>5.351</v>
      </c>
      <c r="H23" s="16">
        <v>5.868</v>
      </c>
      <c r="I23" s="16">
        <v>1.418</v>
      </c>
      <c r="J23" s="18">
        <v>88.38</v>
      </c>
      <c r="K23" s="19">
        <v>73.5</v>
      </c>
      <c r="L23" s="18">
        <v>72.12</v>
      </c>
    </row>
    <row r="24" spans="1:12" ht="12">
      <c r="A24" s="39">
        <v>35167</v>
      </c>
      <c r="B24" s="17" t="s">
        <v>4</v>
      </c>
      <c r="C24" s="1" t="s">
        <v>237</v>
      </c>
      <c r="D24" s="1" t="s">
        <v>242</v>
      </c>
      <c r="E24" s="33">
        <v>15.398</v>
      </c>
      <c r="F24" s="17">
        <v>3.428</v>
      </c>
      <c r="G24" s="16">
        <v>5.288</v>
      </c>
      <c r="H24" s="16">
        <v>5.66</v>
      </c>
      <c r="I24" s="16">
        <v>1.395</v>
      </c>
      <c r="J24" s="18">
        <v>91.28</v>
      </c>
      <c r="K24" s="19">
        <v>73.62</v>
      </c>
      <c r="L24" s="18">
        <v>77.74</v>
      </c>
    </row>
    <row r="25" spans="1:11" ht="11.25">
      <c r="A25" s="39"/>
      <c r="G25" s="15"/>
      <c r="H25" s="16"/>
      <c r="I25" s="16"/>
      <c r="J25" s="18"/>
      <c r="K25" s="19"/>
    </row>
    <row r="26" spans="1:12" ht="12">
      <c r="A26" s="39">
        <v>35175</v>
      </c>
      <c r="B26" s="17" t="s">
        <v>254</v>
      </c>
      <c r="C26" s="1" t="s">
        <v>86</v>
      </c>
      <c r="D26" s="1" t="s">
        <v>87</v>
      </c>
      <c r="E26" s="33">
        <v>36.341</v>
      </c>
      <c r="F26" s="17">
        <v>7.913</v>
      </c>
      <c r="G26" s="16">
        <v>9.59</v>
      </c>
      <c r="H26" s="16">
        <v>9.861</v>
      </c>
      <c r="I26" s="16">
        <v>1.898</v>
      </c>
      <c r="J26" s="18">
        <v>96.6</v>
      </c>
      <c r="K26" s="19">
        <v>80.21</v>
      </c>
      <c r="L26" s="18">
        <v>78.23</v>
      </c>
    </row>
    <row r="27" spans="1:12" ht="12">
      <c r="A27" s="39">
        <v>35175</v>
      </c>
      <c r="B27" s="17" t="s">
        <v>0</v>
      </c>
      <c r="C27" s="1" t="s">
        <v>78</v>
      </c>
      <c r="D27" s="1" t="s">
        <v>88</v>
      </c>
      <c r="E27" s="33">
        <v>35.195</v>
      </c>
      <c r="F27" s="17">
        <v>7.546</v>
      </c>
      <c r="G27" s="16">
        <v>8.942</v>
      </c>
      <c r="H27" s="16">
        <v>9.975</v>
      </c>
      <c r="I27" s="16">
        <v>1.94</v>
      </c>
      <c r="J27" s="18">
        <v>87.14</v>
      </c>
      <c r="K27" s="19">
        <v>78.3</v>
      </c>
      <c r="L27" s="18">
        <v>78.56</v>
      </c>
    </row>
    <row r="28" spans="1:12" ht="12">
      <c r="A28" s="39">
        <v>35175</v>
      </c>
      <c r="B28" s="17" t="s">
        <v>1</v>
      </c>
      <c r="C28" s="1" t="s">
        <v>72</v>
      </c>
      <c r="D28" s="1" t="s">
        <v>93</v>
      </c>
      <c r="E28" s="33">
        <v>32.595</v>
      </c>
      <c r="F28" s="17">
        <v>8.768</v>
      </c>
      <c r="G28" s="16">
        <v>9.396</v>
      </c>
      <c r="H28" s="16">
        <v>9.738</v>
      </c>
      <c r="I28" s="16">
        <v>1.966</v>
      </c>
      <c r="J28" s="18">
        <v>95.6</v>
      </c>
      <c r="K28" s="19">
        <v>79.08</v>
      </c>
      <c r="L28" s="18">
        <v>73.1</v>
      </c>
    </row>
    <row r="29" spans="1:12" ht="12">
      <c r="A29" s="39">
        <v>35175</v>
      </c>
      <c r="B29" s="17" t="s">
        <v>2</v>
      </c>
      <c r="C29" s="1" t="s">
        <v>94</v>
      </c>
      <c r="D29" s="1" t="s">
        <v>95</v>
      </c>
      <c r="E29" s="33">
        <v>29.75</v>
      </c>
      <c r="F29" s="17">
        <v>6.444</v>
      </c>
      <c r="G29" s="16">
        <v>9.327</v>
      </c>
      <c r="H29" s="16">
        <v>9.65</v>
      </c>
      <c r="I29" s="16">
        <v>1.876</v>
      </c>
      <c r="J29" s="18">
        <v>95.85</v>
      </c>
      <c r="K29" s="19">
        <v>79.89</v>
      </c>
      <c r="L29" s="18">
        <v>78.34</v>
      </c>
    </row>
    <row r="30" spans="1:12" ht="11.25">
      <c r="A30" s="39"/>
      <c r="E30" s="33"/>
      <c r="F30" s="17"/>
      <c r="H30" s="16"/>
      <c r="I30" s="16"/>
      <c r="J30" s="18"/>
      <c r="K30" s="19"/>
      <c r="L30" s="18"/>
    </row>
    <row r="31" spans="1:12" ht="12">
      <c r="A31" s="39">
        <v>37030</v>
      </c>
      <c r="B31" s="17" t="s">
        <v>254</v>
      </c>
      <c r="C31" s="1" t="s">
        <v>86</v>
      </c>
      <c r="D31" s="1" t="s">
        <v>87</v>
      </c>
      <c r="E31" s="13">
        <v>182.901</v>
      </c>
      <c r="F31" s="17">
        <v>52.335</v>
      </c>
      <c r="G31" s="17">
        <v>8.412</v>
      </c>
      <c r="H31" s="17">
        <v>9.165</v>
      </c>
      <c r="I31" s="17">
        <v>1.781</v>
      </c>
      <c r="J31" s="18">
        <v>89.8</v>
      </c>
      <c r="K31" s="18">
        <v>78.83</v>
      </c>
      <c r="L31" s="18">
        <v>71.39</v>
      </c>
    </row>
    <row r="32" spans="1:12" ht="12">
      <c r="A32" s="39">
        <v>37030</v>
      </c>
      <c r="B32" s="17" t="s">
        <v>0</v>
      </c>
      <c r="C32" s="1" t="s">
        <v>94</v>
      </c>
      <c r="D32" s="1" t="s">
        <v>95</v>
      </c>
      <c r="E32" s="13">
        <v>171.375</v>
      </c>
      <c r="F32" s="17">
        <v>49.993</v>
      </c>
      <c r="G32" s="17">
        <v>11.625</v>
      </c>
      <c r="H32" s="17">
        <v>12.993</v>
      </c>
      <c r="I32" s="17">
        <v>3.326</v>
      </c>
      <c r="J32" s="18">
        <v>85.85</v>
      </c>
      <c r="K32" s="18">
        <v>71.39</v>
      </c>
      <c r="L32" s="18">
        <v>70.83</v>
      </c>
    </row>
    <row r="33" spans="1:11" ht="11.25">
      <c r="A33" s="39"/>
      <c r="G33" s="15"/>
      <c r="H33" s="16"/>
      <c r="I33" s="16"/>
      <c r="J33" s="18"/>
      <c r="K33" s="19"/>
    </row>
    <row r="34" spans="1:11" s="20" customFormat="1" ht="11.25">
      <c r="A34" s="39"/>
      <c r="B34" s="17"/>
      <c r="C34" s="17"/>
      <c r="D34" s="17"/>
      <c r="E34" s="32"/>
      <c r="G34" s="15"/>
      <c r="H34" s="16"/>
      <c r="I34" s="16"/>
      <c r="J34" s="18"/>
      <c r="K34" s="19"/>
    </row>
    <row r="35" spans="1:11" s="20" customFormat="1" ht="11.25">
      <c r="A35" s="39"/>
      <c r="B35" s="17"/>
      <c r="C35" s="17"/>
      <c r="D35" s="17"/>
      <c r="E35" s="32"/>
      <c r="G35" s="15"/>
      <c r="H35" s="16"/>
      <c r="I35" s="16"/>
      <c r="J35" s="18"/>
      <c r="K35" s="19"/>
    </row>
    <row r="36" spans="1:11" ht="11.25">
      <c r="A36" s="39"/>
      <c r="G36" s="15"/>
      <c r="H36" s="16"/>
      <c r="I36" s="16"/>
      <c r="J36" s="18"/>
      <c r="K36" s="19"/>
    </row>
    <row r="37" spans="1:11" s="20" customFormat="1" ht="11.25">
      <c r="A37" s="39"/>
      <c r="B37" s="17"/>
      <c r="C37" s="17"/>
      <c r="D37" s="17"/>
      <c r="E37" s="32"/>
      <c r="G37" s="15"/>
      <c r="H37" s="16"/>
      <c r="I37" s="16"/>
      <c r="J37" s="18"/>
      <c r="K37" s="19"/>
    </row>
    <row r="38" spans="1:11" s="20" customFormat="1" ht="11.25">
      <c r="A38" s="39"/>
      <c r="B38" s="17"/>
      <c r="C38" s="17"/>
      <c r="D38" s="17"/>
      <c r="E38" s="32"/>
      <c r="G38" s="15"/>
      <c r="H38" s="16"/>
      <c r="I38" s="16"/>
      <c r="J38" s="18"/>
      <c r="K38" s="19"/>
    </row>
    <row r="39" spans="1:11" ht="11.25">
      <c r="A39" s="39"/>
      <c r="G39" s="15"/>
      <c r="H39" s="16"/>
      <c r="I39" s="16"/>
      <c r="J39" s="18"/>
      <c r="K39" s="19"/>
    </row>
    <row r="40" spans="1:11" ht="11.25">
      <c r="A40" s="39"/>
      <c r="G40" s="15"/>
      <c r="H40" s="16"/>
      <c r="I40" s="16"/>
      <c r="J40" s="18"/>
      <c r="K40" s="19"/>
    </row>
    <row r="41" spans="1:11" ht="11.25">
      <c r="A41" s="39"/>
      <c r="G41" s="15"/>
      <c r="H41" s="16"/>
      <c r="I41" s="16"/>
      <c r="J41" s="18"/>
      <c r="K41" s="19"/>
    </row>
    <row r="42" spans="1:12" ht="11.25">
      <c r="A42" s="39"/>
      <c r="E42" s="13"/>
      <c r="F42" s="17"/>
      <c r="G42" s="17"/>
      <c r="J42" s="18"/>
      <c r="K42" s="18"/>
      <c r="L42" s="18"/>
    </row>
    <row r="43" spans="1:12" ht="11.25">
      <c r="A43" s="39"/>
      <c r="E43" s="33"/>
      <c r="F43" s="17"/>
      <c r="H43" s="16"/>
      <c r="I43" s="16"/>
      <c r="J43" s="18"/>
      <c r="K43" s="19"/>
      <c r="L43" s="18"/>
    </row>
    <row r="44" spans="1:11" ht="11.25">
      <c r="A44" s="39"/>
      <c r="G44" s="15"/>
      <c r="H44" s="16"/>
      <c r="I44" s="16"/>
      <c r="J44" s="18"/>
      <c r="K44" s="19"/>
    </row>
    <row r="45" spans="1:11" ht="11.25">
      <c r="A45" s="39"/>
      <c r="G45" s="15"/>
      <c r="H45" s="16"/>
      <c r="I45" s="16"/>
      <c r="J45" s="18"/>
      <c r="K45" s="19"/>
    </row>
    <row r="46" spans="1:12" ht="11.25">
      <c r="A46" s="39"/>
      <c r="E46" s="33"/>
      <c r="F46" s="17"/>
      <c r="H46" s="16"/>
      <c r="I46" s="16"/>
      <c r="J46" s="18"/>
      <c r="K46" s="19"/>
      <c r="L46" s="18"/>
    </row>
    <row r="47" spans="1:12" ht="11.25">
      <c r="A47" s="39"/>
      <c r="E47" s="13"/>
      <c r="F47" s="17"/>
      <c r="G47" s="17"/>
      <c r="J47" s="18"/>
      <c r="K47" s="18"/>
      <c r="L47" s="18"/>
    </row>
    <row r="48" spans="1:11" s="20" customFormat="1" ht="11.25">
      <c r="A48" s="39"/>
      <c r="B48" s="17"/>
      <c r="C48" s="17"/>
      <c r="D48" s="17"/>
      <c r="E48" s="32"/>
      <c r="G48" s="15"/>
      <c r="H48" s="16"/>
      <c r="I48" s="16"/>
      <c r="J48" s="18"/>
      <c r="K48" s="19"/>
    </row>
    <row r="50" spans="8:11" ht="11.25">
      <c r="H50" s="18"/>
      <c r="I50" s="22"/>
      <c r="K50" s="19"/>
    </row>
    <row r="51" spans="8:12" ht="11.25">
      <c r="H51" s="18"/>
      <c r="I51" s="22"/>
      <c r="L51" s="18"/>
    </row>
    <row r="52" ht="11.25">
      <c r="L52" s="18"/>
    </row>
    <row r="53" spans="5:12" ht="11.25">
      <c r="E53" s="13"/>
      <c r="F53" s="17"/>
      <c r="G53" s="17"/>
      <c r="L53" s="23"/>
    </row>
    <row r="54" spans="5:12" ht="11.25">
      <c r="E54" s="13"/>
      <c r="F54" s="17"/>
      <c r="G54" s="17"/>
      <c r="L54" s="23"/>
    </row>
    <row r="63" spans="8:9" ht="11.25">
      <c r="H63" s="18"/>
      <c r="I63" s="22"/>
    </row>
    <row r="64" spans="8:9" ht="11.25">
      <c r="H64" s="18"/>
      <c r="I64" s="22"/>
    </row>
    <row r="65" spans="8:9" ht="11.25">
      <c r="H65" s="18"/>
      <c r="I65" s="22"/>
    </row>
    <row r="66" spans="8:9" ht="11.25">
      <c r="H66" s="18"/>
      <c r="I66" s="22"/>
    </row>
    <row r="67" spans="8:9" ht="11.25">
      <c r="H67" s="18"/>
      <c r="I67" s="22"/>
    </row>
    <row r="68" spans="8:9" ht="11.25">
      <c r="H68" s="18"/>
      <c r="I68" s="22"/>
    </row>
    <row r="69" spans="8:9" ht="11.25">
      <c r="H69" s="18"/>
      <c r="I69" s="22"/>
    </row>
    <row r="70" spans="8:9" ht="11.25">
      <c r="H70" s="18"/>
      <c r="I70" s="22"/>
    </row>
    <row r="71" spans="8:9" ht="11.25">
      <c r="H71" s="18"/>
      <c r="I71" s="22"/>
    </row>
    <row r="72" spans="8:9" ht="11.25">
      <c r="H72" s="18"/>
      <c r="I72" s="22"/>
    </row>
    <row r="73" spans="8:9" ht="11.25">
      <c r="H73" s="18"/>
      <c r="I73" s="22"/>
    </row>
    <row r="74" spans="8:9" ht="11.25">
      <c r="H74" s="18"/>
      <c r="I74" s="22"/>
    </row>
    <row r="75" spans="8:9" ht="11.25">
      <c r="H75" s="18"/>
      <c r="I75" s="22"/>
    </row>
    <row r="76" spans="8:9" ht="11.25">
      <c r="H76" s="18"/>
      <c r="I76" s="22"/>
    </row>
    <row r="77" spans="8:9" ht="11.25">
      <c r="H77" s="18"/>
      <c r="I77" s="22"/>
    </row>
    <row r="78" spans="3:9" ht="11.25">
      <c r="C78" s="20"/>
      <c r="D78" s="20"/>
      <c r="H78" s="18"/>
      <c r="I78" s="22"/>
    </row>
    <row r="79" spans="8:9" ht="11.25">
      <c r="H79" s="18"/>
      <c r="I79" s="22"/>
    </row>
    <row r="80" spans="1:10" s="20" customFormat="1" ht="11.25">
      <c r="A80" s="39"/>
      <c r="C80" s="17"/>
      <c r="D80" s="17"/>
      <c r="E80" s="34"/>
      <c r="F80" s="25"/>
      <c r="G80" s="25"/>
      <c r="H80" s="21"/>
      <c r="I80" s="26"/>
      <c r="J80" s="17"/>
    </row>
    <row r="81" spans="8:9" ht="11.25">
      <c r="H81" s="18"/>
      <c r="I81" s="22"/>
    </row>
    <row r="82" spans="8:9" ht="11.25">
      <c r="H82" s="18"/>
      <c r="I82" s="22"/>
    </row>
    <row r="83" spans="8:9" ht="11.25">
      <c r="H83" s="18"/>
      <c r="I83" s="22"/>
    </row>
    <row r="84" spans="8:9" ht="11.25">
      <c r="H84" s="18"/>
      <c r="I84" s="22"/>
    </row>
    <row r="85" spans="8:9" ht="11.25">
      <c r="H85" s="18"/>
      <c r="I85" s="22"/>
    </row>
    <row r="86" spans="3:4" ht="11.25">
      <c r="C86" s="27"/>
      <c r="D86" s="27"/>
    </row>
    <row r="88" ht="11.25">
      <c r="B88" s="2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"/>
    </sheetView>
  </sheetViews>
  <sheetFormatPr defaultColWidth="9.00390625" defaultRowHeight="14.25"/>
  <cols>
    <col min="1" max="1" width="10.875" style="40" customWidth="1"/>
    <col min="2" max="2" width="7.125" style="16" customWidth="1"/>
    <col min="3" max="4" width="10.875" style="17" customWidth="1"/>
    <col min="5" max="9" width="8.375" style="17" customWidth="1"/>
    <col min="10" max="10" width="11.375" style="17" customWidth="1"/>
    <col min="11" max="12" width="8.625" style="17" customWidth="1"/>
    <col min="13" max="16384" width="9.00390625" style="17" customWidth="1"/>
  </cols>
  <sheetData>
    <row r="1" spans="1:12" s="13" customFormat="1" ht="38.25" customHeight="1">
      <c r="A1" s="35" t="s">
        <v>279</v>
      </c>
      <c r="B1" s="30" t="s">
        <v>280</v>
      </c>
      <c r="C1" s="30" t="s">
        <v>281</v>
      </c>
      <c r="D1" s="30" t="s">
        <v>282</v>
      </c>
      <c r="E1" s="30" t="s">
        <v>299</v>
      </c>
      <c r="F1" s="30" t="s">
        <v>301</v>
      </c>
      <c r="G1" s="30" t="s">
        <v>283</v>
      </c>
      <c r="H1" s="30" t="s">
        <v>284</v>
      </c>
      <c r="I1" s="30" t="s">
        <v>285</v>
      </c>
      <c r="J1" s="30" t="s">
        <v>286</v>
      </c>
      <c r="K1" s="30" t="s">
        <v>287</v>
      </c>
      <c r="L1" s="30" t="s">
        <v>287</v>
      </c>
    </row>
    <row r="2" spans="1:12" ht="12" customHeight="1">
      <c r="A2" s="39">
        <v>35161</v>
      </c>
      <c r="B2" s="17" t="s">
        <v>255</v>
      </c>
      <c r="C2" s="1" t="s">
        <v>98</v>
      </c>
      <c r="D2" s="1" t="s">
        <v>99</v>
      </c>
      <c r="E2" s="16"/>
      <c r="G2" s="15">
        <v>3.365</v>
      </c>
      <c r="H2" s="16">
        <v>3.411</v>
      </c>
      <c r="I2" s="16">
        <v>0.679</v>
      </c>
      <c r="J2" s="18">
        <f aca="true" t="shared" si="0" ref="J2:J9">(G2-I2)/(H2-I2)*100</f>
        <v>98.32</v>
      </c>
      <c r="K2" s="19">
        <f aca="true" t="shared" si="1" ref="K2:K9">(G2-I2)/G2*100</f>
        <v>79.82</v>
      </c>
      <c r="L2" s="18"/>
    </row>
    <row r="3" spans="1:12" ht="12" customHeight="1">
      <c r="A3" s="39">
        <v>35161</v>
      </c>
      <c r="B3" s="17" t="s">
        <v>256</v>
      </c>
      <c r="C3" s="1" t="s">
        <v>100</v>
      </c>
      <c r="D3" s="1" t="s">
        <v>101</v>
      </c>
      <c r="E3" s="16"/>
      <c r="G3" s="15">
        <v>3.81</v>
      </c>
      <c r="H3" s="16">
        <v>3.886</v>
      </c>
      <c r="I3" s="16">
        <v>0.76</v>
      </c>
      <c r="J3" s="18">
        <f t="shared" si="0"/>
        <v>97.57</v>
      </c>
      <c r="K3" s="19">
        <f t="shared" si="1"/>
        <v>80.05</v>
      </c>
      <c r="L3" s="18"/>
    </row>
    <row r="4" spans="1:12" ht="12" customHeight="1">
      <c r="A4" s="39">
        <v>35161</v>
      </c>
      <c r="B4" s="17" t="s">
        <v>257</v>
      </c>
      <c r="C4" s="1" t="s">
        <v>102</v>
      </c>
      <c r="D4" s="1" t="s">
        <v>103</v>
      </c>
      <c r="E4" s="16"/>
      <c r="G4" s="15">
        <v>3.68</v>
      </c>
      <c r="H4" s="16">
        <v>3.752</v>
      </c>
      <c r="I4" s="16">
        <v>0.749</v>
      </c>
      <c r="J4" s="18">
        <f t="shared" si="0"/>
        <v>97.6</v>
      </c>
      <c r="K4" s="19">
        <f t="shared" si="1"/>
        <v>79.65</v>
      </c>
      <c r="L4" s="18"/>
    </row>
    <row r="5" spans="1:12" ht="12" customHeight="1">
      <c r="A5" s="39">
        <v>35161</v>
      </c>
      <c r="B5" s="17" t="s">
        <v>258</v>
      </c>
      <c r="C5" s="1" t="s">
        <v>104</v>
      </c>
      <c r="D5" s="1" t="s">
        <v>105</v>
      </c>
      <c r="E5" s="16"/>
      <c r="G5" s="15">
        <v>2.736</v>
      </c>
      <c r="H5" s="16">
        <v>2.766</v>
      </c>
      <c r="I5" s="16">
        <v>0.572</v>
      </c>
      <c r="J5" s="18">
        <f t="shared" si="0"/>
        <v>98.63</v>
      </c>
      <c r="K5" s="19">
        <f t="shared" si="1"/>
        <v>79.09</v>
      </c>
      <c r="L5" s="18"/>
    </row>
    <row r="6" spans="1:12" ht="12" customHeight="1">
      <c r="A6" s="39">
        <v>35161</v>
      </c>
      <c r="B6" s="17" t="s">
        <v>259</v>
      </c>
      <c r="C6" s="1" t="s">
        <v>106</v>
      </c>
      <c r="D6" s="1" t="s">
        <v>107</v>
      </c>
      <c r="E6" s="16"/>
      <c r="G6" s="15">
        <v>3.05</v>
      </c>
      <c r="H6" s="16">
        <v>3.244</v>
      </c>
      <c r="I6" s="16">
        <v>0.945</v>
      </c>
      <c r="J6" s="18">
        <f t="shared" si="0"/>
        <v>91.56</v>
      </c>
      <c r="K6" s="19">
        <f t="shared" si="1"/>
        <v>69.02</v>
      </c>
      <c r="L6" s="18"/>
    </row>
    <row r="7" spans="1:12" ht="12" customHeight="1">
      <c r="A7" s="39">
        <v>35161</v>
      </c>
      <c r="B7" s="17" t="s">
        <v>260</v>
      </c>
      <c r="C7" s="1" t="s">
        <v>108</v>
      </c>
      <c r="D7" s="1" t="s">
        <v>109</v>
      </c>
      <c r="E7" s="16"/>
      <c r="G7" s="15">
        <v>3.42</v>
      </c>
      <c r="H7" s="16">
        <v>3.626</v>
      </c>
      <c r="I7" s="16">
        <v>0.717</v>
      </c>
      <c r="J7" s="18">
        <f t="shared" si="0"/>
        <v>92.92</v>
      </c>
      <c r="K7" s="19">
        <f t="shared" si="1"/>
        <v>79.04</v>
      </c>
      <c r="L7" s="18"/>
    </row>
    <row r="8" spans="1:12" ht="12" customHeight="1">
      <c r="A8" s="39">
        <v>35161</v>
      </c>
      <c r="B8" s="17" t="s">
        <v>261</v>
      </c>
      <c r="C8" s="1" t="s">
        <v>110</v>
      </c>
      <c r="D8" s="1" t="s">
        <v>111</v>
      </c>
      <c r="E8" s="16"/>
      <c r="G8" s="15">
        <v>3.486</v>
      </c>
      <c r="H8" s="16">
        <v>3.546</v>
      </c>
      <c r="I8" s="16">
        <v>0.745</v>
      </c>
      <c r="J8" s="18">
        <f t="shared" si="0"/>
        <v>97.86</v>
      </c>
      <c r="K8" s="19">
        <f t="shared" si="1"/>
        <v>78.63</v>
      </c>
      <c r="L8" s="18"/>
    </row>
    <row r="9" spans="1:12" ht="12" customHeight="1">
      <c r="A9" s="39">
        <v>35161</v>
      </c>
      <c r="B9" s="17" t="s">
        <v>262</v>
      </c>
      <c r="C9" s="1" t="s">
        <v>112</v>
      </c>
      <c r="D9" s="1" t="s">
        <v>113</v>
      </c>
      <c r="E9" s="16"/>
      <c r="G9" s="15">
        <v>3.565</v>
      </c>
      <c r="H9" s="16">
        <v>3.801</v>
      </c>
      <c r="I9" s="16">
        <v>0.777</v>
      </c>
      <c r="J9" s="18">
        <f t="shared" si="0"/>
        <v>92.2</v>
      </c>
      <c r="K9" s="19">
        <f t="shared" si="1"/>
        <v>78.2</v>
      </c>
      <c r="L9" s="18"/>
    </row>
    <row r="10" spans="1:11" ht="12" customHeight="1">
      <c r="A10" s="39"/>
      <c r="B10" s="17"/>
      <c r="C10" s="1"/>
      <c r="D10" s="1"/>
      <c r="E10" s="16"/>
      <c r="G10" s="15"/>
      <c r="H10" s="16"/>
      <c r="I10" s="16"/>
      <c r="J10" s="18"/>
      <c r="K10" s="19"/>
    </row>
    <row r="11" spans="1:12" ht="12">
      <c r="A11" s="39">
        <v>37030</v>
      </c>
      <c r="B11" s="17" t="s">
        <v>255</v>
      </c>
      <c r="C11" s="1" t="s">
        <v>100</v>
      </c>
      <c r="D11" s="1" t="s">
        <v>101</v>
      </c>
      <c r="E11" s="17">
        <v>125.942</v>
      </c>
      <c r="F11" s="17">
        <v>43.215</v>
      </c>
      <c r="G11" s="15">
        <v>5.775</v>
      </c>
      <c r="H11" s="17">
        <v>6.516</v>
      </c>
      <c r="I11" s="17">
        <v>1.403</v>
      </c>
      <c r="J11" s="18">
        <f>(G11-I11)/(H11-I11)*100</f>
        <v>85.51</v>
      </c>
      <c r="K11" s="19">
        <f>(G11-I11)/G11*100</f>
        <v>75.71</v>
      </c>
      <c r="L11" s="18">
        <f>(E11-F11)*100/E11</f>
        <v>65.69</v>
      </c>
    </row>
    <row r="12" spans="1:12" ht="12" customHeight="1">
      <c r="A12" s="39">
        <v>37030</v>
      </c>
      <c r="B12" s="17" t="s">
        <v>256</v>
      </c>
      <c r="C12" s="1" t="s">
        <v>106</v>
      </c>
      <c r="D12" s="1" t="s">
        <v>107</v>
      </c>
      <c r="E12" s="16">
        <v>116.273</v>
      </c>
      <c r="F12" s="17">
        <v>40.916</v>
      </c>
      <c r="G12" s="15">
        <v>5.012</v>
      </c>
      <c r="H12" s="16">
        <v>5.922</v>
      </c>
      <c r="I12" s="16">
        <v>1.294</v>
      </c>
      <c r="J12" s="18">
        <f>(G12-I12)/(H12-I12)*100</f>
        <v>80.34</v>
      </c>
      <c r="K12" s="19">
        <f>(G12-I12)/G12*100</f>
        <v>74.18</v>
      </c>
      <c r="L12" s="18">
        <f>(E12-F12)*100/E12</f>
        <v>64.81</v>
      </c>
    </row>
    <row r="13" spans="1:12" ht="11.25">
      <c r="A13" s="39"/>
      <c r="B13" s="17"/>
      <c r="C13" s="1"/>
      <c r="D13" s="1"/>
      <c r="J13" s="23"/>
      <c r="K13" s="23"/>
      <c r="L13" s="23"/>
    </row>
    <row r="14" spans="1:11" ht="12" customHeight="1">
      <c r="A14" s="39"/>
      <c r="B14" s="17"/>
      <c r="C14" s="1"/>
      <c r="D14" s="1"/>
      <c r="E14" s="16"/>
      <c r="G14" s="15"/>
      <c r="H14" s="16"/>
      <c r="I14" s="16"/>
      <c r="J14" s="18"/>
      <c r="K14" s="22"/>
    </row>
    <row r="15" spans="1:11" ht="12" customHeight="1">
      <c r="A15" s="39"/>
      <c r="B15" s="17"/>
      <c r="C15" s="1"/>
      <c r="D15" s="1"/>
      <c r="E15" s="16"/>
      <c r="G15" s="15"/>
      <c r="H15" s="16"/>
      <c r="I15" s="16"/>
      <c r="J15" s="18"/>
      <c r="K15" s="22"/>
    </row>
    <row r="16" spans="1:11" ht="12" customHeight="1">
      <c r="A16" s="39"/>
      <c r="B16" s="17"/>
      <c r="C16" s="1"/>
      <c r="D16" s="1"/>
      <c r="E16" s="16"/>
      <c r="G16" s="15"/>
      <c r="H16" s="16"/>
      <c r="I16" s="16"/>
      <c r="J16" s="18"/>
      <c r="K16" s="22"/>
    </row>
    <row r="17" spans="1:11" ht="12" customHeight="1">
      <c r="A17" s="39"/>
      <c r="B17" s="17"/>
      <c r="C17" s="1"/>
      <c r="D17" s="1"/>
      <c r="E17" s="16"/>
      <c r="G17" s="15"/>
      <c r="H17" s="16"/>
      <c r="I17" s="16"/>
      <c r="J17" s="18"/>
      <c r="K17" s="22"/>
    </row>
    <row r="18" spans="1:11" ht="12" customHeight="1">
      <c r="A18" s="39"/>
      <c r="B18" s="17"/>
      <c r="E18" s="16"/>
      <c r="G18" s="15"/>
      <c r="H18" s="16"/>
      <c r="I18" s="16"/>
      <c r="J18" s="18"/>
      <c r="K18" s="22"/>
    </row>
    <row r="19" spans="2:9" ht="11.25">
      <c r="B19" s="17"/>
      <c r="C19" s="1"/>
      <c r="D19" s="1"/>
      <c r="E19" s="15"/>
      <c r="F19" s="16"/>
      <c r="G19" s="16"/>
      <c r="H19" s="18"/>
      <c r="I19" s="22"/>
    </row>
    <row r="20" spans="2:9" ht="11.25">
      <c r="B20" s="17"/>
      <c r="C20" s="1"/>
      <c r="D20" s="1"/>
      <c r="E20" s="15"/>
      <c r="F20" s="16"/>
      <c r="G20" s="16"/>
      <c r="H20" s="18"/>
      <c r="I20" s="22"/>
    </row>
    <row r="21" spans="2:4" ht="11.25">
      <c r="B21" s="17"/>
      <c r="C21" s="1"/>
      <c r="D21" s="1"/>
    </row>
    <row r="22" spans="3:4" ht="11.25">
      <c r="C22" s="1"/>
      <c r="D22" s="1"/>
    </row>
    <row r="24" spans="3:4" ht="11.25">
      <c r="C24" s="1"/>
      <c r="D24" s="1"/>
    </row>
    <row r="25" spans="3:4" ht="11.25">
      <c r="C25" s="1"/>
      <c r="D25" s="1"/>
    </row>
    <row r="37" spans="5:6" ht="11.25">
      <c r="E37" s="18"/>
      <c r="F37" s="22"/>
    </row>
    <row r="38" spans="5:6" ht="11.25">
      <c r="E38" s="18"/>
      <c r="F38" s="22"/>
    </row>
    <row r="39" spans="5:6" ht="11.25">
      <c r="E39" s="18"/>
      <c r="F39" s="22"/>
    </row>
    <row r="40" spans="5:6" ht="11.25">
      <c r="E40" s="18"/>
      <c r="F40" s="22"/>
    </row>
    <row r="41" spans="5:6" ht="11.25">
      <c r="E41" s="18"/>
      <c r="F41" s="22"/>
    </row>
    <row r="42" spans="5:6" ht="11.25">
      <c r="E42" s="18"/>
      <c r="F42" s="22"/>
    </row>
    <row r="43" spans="5:6" ht="11.25">
      <c r="E43" s="18"/>
      <c r="F43" s="22"/>
    </row>
    <row r="44" spans="5:6" ht="11.25">
      <c r="E44" s="18"/>
      <c r="F44" s="22"/>
    </row>
    <row r="45" spans="5:6" ht="11.25">
      <c r="E45" s="18"/>
      <c r="F45" s="22"/>
    </row>
    <row r="46" spans="5:6" ht="11.25">
      <c r="E46" s="18"/>
      <c r="F46" s="22"/>
    </row>
    <row r="47" spans="5:6" ht="11.25">
      <c r="E47" s="18"/>
      <c r="F47" s="22"/>
    </row>
    <row r="48" spans="5:6" ht="11.25">
      <c r="E48" s="18"/>
      <c r="F48" s="22"/>
    </row>
    <row r="49" spans="5:6" ht="11.25">
      <c r="E49" s="18"/>
      <c r="F49" s="22"/>
    </row>
    <row r="50" spans="5:6" ht="11.25">
      <c r="E50" s="18"/>
      <c r="F50" s="22"/>
    </row>
    <row r="51" spans="5:6" ht="11.25">
      <c r="E51" s="18"/>
      <c r="F51" s="22"/>
    </row>
    <row r="52" spans="5:6" ht="11.25">
      <c r="E52" s="18"/>
      <c r="F52" s="22"/>
    </row>
    <row r="53" spans="5:6" ht="11.25">
      <c r="E53" s="18"/>
      <c r="F53" s="22"/>
    </row>
    <row r="54" spans="5:6" ht="11.25">
      <c r="E54" s="18"/>
      <c r="F54" s="22"/>
    </row>
    <row r="55" spans="5:6" ht="11.25">
      <c r="E55" s="18"/>
      <c r="F55" s="22"/>
    </row>
    <row r="56" spans="5:6" ht="11.25">
      <c r="E56" s="18"/>
      <c r="F56" s="22"/>
    </row>
    <row r="57" spans="5:6" ht="11.25">
      <c r="E57" s="18"/>
      <c r="F57" s="22"/>
    </row>
    <row r="58" spans="5:6" ht="11.25">
      <c r="E58" s="18"/>
      <c r="F58" s="22"/>
    </row>
    <row r="59" spans="5:6" ht="11.25">
      <c r="E59" s="18"/>
      <c r="F59" s="22"/>
    </row>
    <row r="60" spans="5:6" ht="11.25">
      <c r="E60" s="18"/>
      <c r="F60" s="22"/>
    </row>
    <row r="61" spans="5:6" ht="11.25">
      <c r="E61" s="18"/>
      <c r="F61" s="22"/>
    </row>
    <row r="62" spans="1:6" s="20" customFormat="1" ht="11.25">
      <c r="A62" s="39"/>
      <c r="B62" s="25"/>
      <c r="C62" s="17"/>
      <c r="D62" s="17"/>
      <c r="E62" s="21"/>
      <c r="F62" s="26"/>
    </row>
    <row r="63" spans="5:6" ht="11.25">
      <c r="E63" s="18"/>
      <c r="F63" s="22"/>
    </row>
    <row r="64" spans="5:6" ht="11.25">
      <c r="E64" s="18"/>
      <c r="F64" s="22"/>
    </row>
    <row r="65" spans="5:6" ht="11.25">
      <c r="E65" s="18"/>
      <c r="F65" s="22"/>
    </row>
    <row r="66" spans="5:6" ht="11.25">
      <c r="E66" s="18"/>
      <c r="F66" s="22"/>
    </row>
    <row r="67" spans="5:6" ht="11.25">
      <c r="E67" s="18"/>
      <c r="F67" s="22"/>
    </row>
    <row r="71" spans="3:4" ht="11.25">
      <c r="C71" s="20"/>
      <c r="D71" s="20"/>
    </row>
    <row r="79" spans="3:4" ht="11.25">
      <c r="C79" s="27"/>
      <c r="D79" s="2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" sqref="F5"/>
    </sheetView>
  </sheetViews>
  <sheetFormatPr defaultColWidth="9.00390625" defaultRowHeight="14.25"/>
  <cols>
    <col min="1" max="1" width="8.125" style="40" customWidth="1"/>
    <col min="2" max="2" width="8.125" style="17" customWidth="1"/>
    <col min="3" max="4" width="10.875" style="17" customWidth="1"/>
    <col min="5" max="5" width="8.50390625" style="15" customWidth="1"/>
    <col min="6" max="7" width="8.50390625" style="16" customWidth="1"/>
    <col min="8" max="9" width="8.50390625" style="17" customWidth="1"/>
    <col min="10" max="10" width="11.375" style="17" customWidth="1"/>
    <col min="11" max="12" width="8.625" style="17" customWidth="1"/>
    <col min="13" max="16384" width="9.00390625" style="17" customWidth="1"/>
  </cols>
  <sheetData>
    <row r="1" spans="1:12" s="13" customFormat="1" ht="38.25" customHeight="1">
      <c r="A1" s="35" t="s">
        <v>279</v>
      </c>
      <c r="B1" s="30" t="s">
        <v>280</v>
      </c>
      <c r="C1" s="30" t="s">
        <v>281</v>
      </c>
      <c r="D1" s="30" t="s">
        <v>282</v>
      </c>
      <c r="E1" s="30" t="s">
        <v>299</v>
      </c>
      <c r="F1" s="30" t="s">
        <v>301</v>
      </c>
      <c r="G1" s="30" t="s">
        <v>283</v>
      </c>
      <c r="H1" s="30" t="s">
        <v>284</v>
      </c>
      <c r="I1" s="30" t="s">
        <v>285</v>
      </c>
      <c r="J1" s="30" t="s">
        <v>286</v>
      </c>
      <c r="K1" s="30" t="s">
        <v>287</v>
      </c>
      <c r="L1" s="30" t="s">
        <v>287</v>
      </c>
    </row>
    <row r="2" spans="1:12" ht="12">
      <c r="A2" s="39">
        <v>35161</v>
      </c>
      <c r="B2" s="17" t="s">
        <v>263</v>
      </c>
      <c r="C2" s="1" t="s">
        <v>114</v>
      </c>
      <c r="D2" s="1" t="s">
        <v>115</v>
      </c>
      <c r="E2" s="17"/>
      <c r="F2" s="17"/>
      <c r="G2" s="15">
        <v>2.167</v>
      </c>
      <c r="H2" s="16">
        <v>2.712</v>
      </c>
      <c r="I2" s="16">
        <v>0.558</v>
      </c>
      <c r="J2" s="18">
        <f aca="true" t="shared" si="0" ref="J2:J10">(G2-I2)/(H2-I2)*100</f>
        <v>74.7</v>
      </c>
      <c r="K2" s="19">
        <f aca="true" t="shared" si="1" ref="K2:K10">(G2-I2)/G2*100</f>
        <v>74.25</v>
      </c>
      <c r="L2" s="18"/>
    </row>
    <row r="3" spans="1:12" ht="12">
      <c r="A3" s="39">
        <v>35161</v>
      </c>
      <c r="B3" s="17" t="s">
        <v>264</v>
      </c>
      <c r="C3" s="1" t="s">
        <v>116</v>
      </c>
      <c r="D3" s="1" t="s">
        <v>117</v>
      </c>
      <c r="E3" s="17"/>
      <c r="F3" s="17"/>
      <c r="G3" s="15">
        <v>2.462</v>
      </c>
      <c r="H3" s="16">
        <v>2.586</v>
      </c>
      <c r="I3" s="16">
        <v>0.541</v>
      </c>
      <c r="J3" s="18">
        <f t="shared" si="0"/>
        <v>93.94</v>
      </c>
      <c r="K3" s="19">
        <f t="shared" si="1"/>
        <v>78.03</v>
      </c>
      <c r="L3" s="18"/>
    </row>
    <row r="4" spans="1:12" ht="12">
      <c r="A4" s="39">
        <v>35161</v>
      </c>
      <c r="B4" s="17" t="s">
        <v>265</v>
      </c>
      <c r="C4" s="1" t="s">
        <v>118</v>
      </c>
      <c r="D4" s="1" t="s">
        <v>119</v>
      </c>
      <c r="E4" s="17"/>
      <c r="F4" s="17"/>
      <c r="G4" s="15">
        <v>2.74</v>
      </c>
      <c r="H4" s="16">
        <v>2.895</v>
      </c>
      <c r="I4" s="16">
        <v>0.572</v>
      </c>
      <c r="J4" s="18">
        <f t="shared" si="0"/>
        <v>93.33</v>
      </c>
      <c r="K4" s="19">
        <f t="shared" si="1"/>
        <v>79.12</v>
      </c>
      <c r="L4" s="18"/>
    </row>
    <row r="5" spans="1:12" ht="12">
      <c r="A5" s="39">
        <v>35161</v>
      </c>
      <c r="B5" s="17" t="s">
        <v>266</v>
      </c>
      <c r="C5" s="1" t="s">
        <v>120</v>
      </c>
      <c r="D5" s="1" t="s">
        <v>121</v>
      </c>
      <c r="E5" s="17"/>
      <c r="F5" s="17"/>
      <c r="G5" s="15">
        <v>2.612</v>
      </c>
      <c r="H5" s="16">
        <v>2.742</v>
      </c>
      <c r="I5" s="16">
        <v>0.582</v>
      </c>
      <c r="J5" s="18">
        <f t="shared" si="0"/>
        <v>93.98</v>
      </c>
      <c r="K5" s="19">
        <f t="shared" si="1"/>
        <v>77.72</v>
      </c>
      <c r="L5" s="18"/>
    </row>
    <row r="6" spans="1:12" ht="12">
      <c r="A6" s="39">
        <v>35161</v>
      </c>
      <c r="B6" s="17" t="s">
        <v>267</v>
      </c>
      <c r="C6" s="1" t="s">
        <v>122</v>
      </c>
      <c r="D6" s="1" t="s">
        <v>123</v>
      </c>
      <c r="E6" s="17"/>
      <c r="F6" s="17"/>
      <c r="G6" s="15">
        <v>2.483</v>
      </c>
      <c r="H6" s="16">
        <v>2.616</v>
      </c>
      <c r="I6" s="16">
        <v>0.547</v>
      </c>
      <c r="J6" s="18">
        <f t="shared" si="0"/>
        <v>93.57</v>
      </c>
      <c r="K6" s="19">
        <f t="shared" si="1"/>
        <v>77.97</v>
      </c>
      <c r="L6" s="18"/>
    </row>
    <row r="7" spans="1:12" ht="12">
      <c r="A7" s="39">
        <v>35161</v>
      </c>
      <c r="B7" s="17" t="s">
        <v>268</v>
      </c>
      <c r="C7" s="1" t="s">
        <v>124</v>
      </c>
      <c r="D7" s="1" t="s">
        <v>125</v>
      </c>
      <c r="E7" s="17"/>
      <c r="F7" s="17"/>
      <c r="G7" s="15">
        <v>1.68</v>
      </c>
      <c r="H7" s="16">
        <v>1.766</v>
      </c>
      <c r="I7" s="16">
        <v>0.402</v>
      </c>
      <c r="J7" s="18">
        <f t="shared" si="0"/>
        <v>93.7</v>
      </c>
      <c r="K7" s="19">
        <f t="shared" si="1"/>
        <v>76.07</v>
      </c>
      <c r="L7" s="18"/>
    </row>
    <row r="8" spans="1:12" ht="12">
      <c r="A8" s="39">
        <v>35161</v>
      </c>
      <c r="B8" s="17" t="s">
        <v>269</v>
      </c>
      <c r="C8" s="1" t="s">
        <v>126</v>
      </c>
      <c r="D8" s="1" t="s">
        <v>127</v>
      </c>
      <c r="E8" s="17"/>
      <c r="F8" s="17"/>
      <c r="G8" s="15">
        <v>2.536</v>
      </c>
      <c r="H8" s="16">
        <v>2.756</v>
      </c>
      <c r="I8" s="16">
        <v>0.642</v>
      </c>
      <c r="J8" s="18">
        <f t="shared" si="0"/>
        <v>89.59</v>
      </c>
      <c r="K8" s="19">
        <f t="shared" si="1"/>
        <v>74.68</v>
      </c>
      <c r="L8" s="18"/>
    </row>
    <row r="9" spans="1:12" ht="12">
      <c r="A9" s="39">
        <v>35161</v>
      </c>
      <c r="B9" s="17" t="s">
        <v>270</v>
      </c>
      <c r="C9" s="1" t="s">
        <v>128</v>
      </c>
      <c r="D9" s="1" t="s">
        <v>129</v>
      </c>
      <c r="E9" s="17"/>
      <c r="F9" s="17"/>
      <c r="G9" s="15">
        <v>2.78</v>
      </c>
      <c r="H9" s="16">
        <v>2.855</v>
      </c>
      <c r="I9" s="16">
        <v>0.656</v>
      </c>
      <c r="J9" s="18">
        <f t="shared" si="0"/>
        <v>96.59</v>
      </c>
      <c r="K9" s="19">
        <f t="shared" si="1"/>
        <v>76.4</v>
      </c>
      <c r="L9" s="18"/>
    </row>
    <row r="10" spans="1:12" ht="12">
      <c r="A10" s="39">
        <v>35161</v>
      </c>
      <c r="B10" s="17" t="s">
        <v>271</v>
      </c>
      <c r="C10" s="1" t="s">
        <v>130</v>
      </c>
      <c r="D10" s="1" t="s">
        <v>131</v>
      </c>
      <c r="E10" s="17"/>
      <c r="F10" s="17"/>
      <c r="G10" s="15">
        <v>2.312</v>
      </c>
      <c r="H10" s="16">
        <v>2.387</v>
      </c>
      <c r="I10" s="16">
        <v>0.575</v>
      </c>
      <c r="J10" s="18">
        <f t="shared" si="0"/>
        <v>95.86</v>
      </c>
      <c r="K10" s="19">
        <f t="shared" si="1"/>
        <v>75.13</v>
      </c>
      <c r="L10" s="18"/>
    </row>
    <row r="11" spans="1:12" ht="11.25">
      <c r="A11" s="39"/>
      <c r="C11" s="1"/>
      <c r="D11" s="1"/>
      <c r="E11" s="17"/>
      <c r="F11" s="17"/>
      <c r="G11" s="15"/>
      <c r="H11" s="16"/>
      <c r="I11" s="16"/>
      <c r="J11" s="18"/>
      <c r="K11" s="19"/>
      <c r="L11" s="18"/>
    </row>
    <row r="12" spans="1:12" ht="12">
      <c r="A12" s="39">
        <v>35167</v>
      </c>
      <c r="B12" s="17" t="s">
        <v>263</v>
      </c>
      <c r="C12" s="1" t="s">
        <v>243</v>
      </c>
      <c r="D12" s="1" t="s">
        <v>249</v>
      </c>
      <c r="E12" s="16">
        <v>10.34</v>
      </c>
      <c r="F12" s="16">
        <v>2.22</v>
      </c>
      <c r="G12" s="16">
        <v>3.81</v>
      </c>
      <c r="H12" s="16">
        <v>4.03</v>
      </c>
      <c r="I12" s="16">
        <v>0.71</v>
      </c>
      <c r="J12" s="16">
        <f aca="true" t="shared" si="2" ref="J12:J17">((G12-I12)/(H12-I12)*100)*0.4</f>
        <v>37.349</v>
      </c>
      <c r="K12" s="16">
        <f aca="true" t="shared" si="3" ref="K12:K17">((G12-I12)/G12*100)*0.4</f>
        <v>32.546</v>
      </c>
      <c r="L12" s="16">
        <f aca="true" t="shared" si="4" ref="L12:L17">((E12-F12)*100/E12)*0.4</f>
        <v>31.412</v>
      </c>
    </row>
    <row r="13" spans="1:12" ht="12">
      <c r="A13" s="39">
        <v>35167</v>
      </c>
      <c r="B13" s="17" t="s">
        <v>264</v>
      </c>
      <c r="C13" s="1" t="s">
        <v>244</v>
      </c>
      <c r="D13" s="1" t="s">
        <v>250</v>
      </c>
      <c r="E13" s="16">
        <v>9.97</v>
      </c>
      <c r="F13" s="16">
        <v>1.44</v>
      </c>
      <c r="G13" s="16">
        <v>3.2</v>
      </c>
      <c r="H13" s="16">
        <v>3.37</v>
      </c>
      <c r="I13" s="16">
        <v>0.58</v>
      </c>
      <c r="J13" s="16">
        <f t="shared" si="2"/>
        <v>37.563</v>
      </c>
      <c r="K13" s="16">
        <f t="shared" si="3"/>
        <v>32.75</v>
      </c>
      <c r="L13" s="16">
        <f t="shared" si="4"/>
        <v>34.223</v>
      </c>
    </row>
    <row r="14" spans="1:12" ht="12">
      <c r="A14" s="39">
        <v>35167</v>
      </c>
      <c r="B14" s="17" t="s">
        <v>265</v>
      </c>
      <c r="C14" s="1" t="s">
        <v>245</v>
      </c>
      <c r="D14" s="1" t="s">
        <v>251</v>
      </c>
      <c r="E14" s="16">
        <v>14.33</v>
      </c>
      <c r="F14" s="16">
        <v>2.14</v>
      </c>
      <c r="G14" s="16">
        <v>3.76</v>
      </c>
      <c r="H14" s="16">
        <v>3.88</v>
      </c>
      <c r="I14" s="16">
        <v>0.69</v>
      </c>
      <c r="J14" s="16">
        <f t="shared" si="2"/>
        <v>38.495</v>
      </c>
      <c r="K14" s="16">
        <f t="shared" si="3"/>
        <v>32.66</v>
      </c>
      <c r="L14" s="16">
        <f t="shared" si="4"/>
        <v>34.027</v>
      </c>
    </row>
    <row r="15" spans="1:12" ht="12">
      <c r="A15" s="39">
        <v>35167</v>
      </c>
      <c r="B15" s="17" t="s">
        <v>266</v>
      </c>
      <c r="C15" s="1" t="s">
        <v>247</v>
      </c>
      <c r="D15" s="1" t="s">
        <v>125</v>
      </c>
      <c r="E15" s="16">
        <v>8.68</v>
      </c>
      <c r="F15" s="16">
        <v>1.4</v>
      </c>
      <c r="G15" s="16">
        <v>2.73</v>
      </c>
      <c r="H15" s="16">
        <v>2.85</v>
      </c>
      <c r="I15" s="16">
        <v>0.51</v>
      </c>
      <c r="J15" s="16">
        <f t="shared" si="2"/>
        <v>37.949</v>
      </c>
      <c r="K15" s="16">
        <f t="shared" si="3"/>
        <v>32.527</v>
      </c>
      <c r="L15" s="16">
        <f t="shared" si="4"/>
        <v>33.548</v>
      </c>
    </row>
    <row r="16" spans="1:12" ht="12">
      <c r="A16" s="39">
        <v>35167</v>
      </c>
      <c r="B16" s="17" t="s">
        <v>267</v>
      </c>
      <c r="C16" s="1" t="s">
        <v>246</v>
      </c>
      <c r="D16" s="1" t="s">
        <v>252</v>
      </c>
      <c r="E16" s="16">
        <v>10.7</v>
      </c>
      <c r="F16" s="16">
        <v>2.08</v>
      </c>
      <c r="G16" s="16">
        <v>3.38</v>
      </c>
      <c r="H16" s="16">
        <v>3.57</v>
      </c>
      <c r="I16" s="16">
        <v>0.68</v>
      </c>
      <c r="J16" s="16">
        <f t="shared" si="2"/>
        <v>37.37</v>
      </c>
      <c r="K16" s="16">
        <f t="shared" si="3"/>
        <v>31.953</v>
      </c>
      <c r="L16" s="16">
        <f t="shared" si="4"/>
        <v>32.224</v>
      </c>
    </row>
    <row r="17" spans="1:12" ht="12">
      <c r="A17" s="39">
        <v>35167</v>
      </c>
      <c r="B17" s="17" t="s">
        <v>268</v>
      </c>
      <c r="C17" s="1" t="s">
        <v>248</v>
      </c>
      <c r="D17" s="1" t="s">
        <v>253</v>
      </c>
      <c r="E17" s="16">
        <v>10.838</v>
      </c>
      <c r="F17" s="16">
        <v>1.67</v>
      </c>
      <c r="G17" s="16">
        <v>2.72</v>
      </c>
      <c r="H17" s="16">
        <v>2.87</v>
      </c>
      <c r="I17" s="16">
        <v>0.56</v>
      </c>
      <c r="J17" s="16">
        <f t="shared" si="2"/>
        <v>37.403</v>
      </c>
      <c r="K17" s="16">
        <f t="shared" si="3"/>
        <v>31.765</v>
      </c>
      <c r="L17" s="16">
        <f t="shared" si="4"/>
        <v>33.837</v>
      </c>
    </row>
    <row r="18" spans="1:12" ht="11.25">
      <c r="A18" s="39"/>
      <c r="C18" s="1"/>
      <c r="D18" s="1"/>
      <c r="E18" s="16"/>
      <c r="H18" s="16"/>
      <c r="I18" s="16"/>
      <c r="J18" s="16"/>
      <c r="K18" s="16"/>
      <c r="L18" s="16"/>
    </row>
    <row r="19" spans="1:12" ht="12">
      <c r="A19" s="39">
        <v>35175</v>
      </c>
      <c r="B19" s="17" t="s">
        <v>263</v>
      </c>
      <c r="C19" s="1" t="s">
        <v>132</v>
      </c>
      <c r="D19" s="1" t="s">
        <v>133</v>
      </c>
      <c r="E19" s="16">
        <v>25.85</v>
      </c>
      <c r="F19" s="16">
        <v>5.54</v>
      </c>
      <c r="G19" s="16">
        <v>9.52</v>
      </c>
      <c r="H19" s="16">
        <v>10.08</v>
      </c>
      <c r="I19" s="16">
        <v>1.77</v>
      </c>
      <c r="J19" s="16">
        <f aca="true" t="shared" si="5" ref="J19:J24">(G19-I19)/(H19-I19)*100</f>
        <v>93.261</v>
      </c>
      <c r="K19" s="16">
        <f aca="true" t="shared" si="6" ref="K19:K24">(G19-I19)/G19*100</f>
        <v>81.408</v>
      </c>
      <c r="L19" s="16">
        <f aca="true" t="shared" si="7" ref="L19:L24">(E19-F19)*100/E19</f>
        <v>78.569</v>
      </c>
    </row>
    <row r="20" spans="1:12" ht="12">
      <c r="A20" s="39">
        <v>35175</v>
      </c>
      <c r="B20" s="17" t="s">
        <v>264</v>
      </c>
      <c r="C20" s="1" t="s">
        <v>134</v>
      </c>
      <c r="D20" s="1" t="s">
        <v>135</v>
      </c>
      <c r="E20" s="16">
        <v>24.93</v>
      </c>
      <c r="F20" s="16">
        <v>3.6</v>
      </c>
      <c r="G20" s="16">
        <v>7.99</v>
      </c>
      <c r="H20" s="16">
        <v>8.43</v>
      </c>
      <c r="I20" s="16">
        <v>1.46</v>
      </c>
      <c r="J20" s="16">
        <f t="shared" si="5"/>
        <v>93.687</v>
      </c>
      <c r="K20" s="16">
        <f t="shared" si="6"/>
        <v>81.727</v>
      </c>
      <c r="L20" s="16">
        <f t="shared" si="7"/>
        <v>85.56</v>
      </c>
    </row>
    <row r="21" spans="1:12" ht="12">
      <c r="A21" s="39">
        <v>35175</v>
      </c>
      <c r="B21" s="17" t="s">
        <v>265</v>
      </c>
      <c r="C21" s="1" t="s">
        <v>122</v>
      </c>
      <c r="D21" s="1" t="s">
        <v>123</v>
      </c>
      <c r="E21" s="16">
        <v>35.83</v>
      </c>
      <c r="F21" s="16">
        <v>5.36</v>
      </c>
      <c r="G21" s="16">
        <v>9.41</v>
      </c>
      <c r="H21" s="16">
        <v>9.71</v>
      </c>
      <c r="I21" s="16">
        <v>1.73</v>
      </c>
      <c r="J21" s="16">
        <f t="shared" si="5"/>
        <v>96.241</v>
      </c>
      <c r="K21" s="16">
        <f t="shared" si="6"/>
        <v>81.615</v>
      </c>
      <c r="L21" s="16">
        <f t="shared" si="7"/>
        <v>85.04</v>
      </c>
    </row>
    <row r="22" spans="1:12" ht="12">
      <c r="A22" s="39">
        <v>35175</v>
      </c>
      <c r="B22" s="17" t="s">
        <v>266</v>
      </c>
      <c r="C22" s="1" t="s">
        <v>124</v>
      </c>
      <c r="D22" s="1" t="s">
        <v>125</v>
      </c>
      <c r="E22" s="16">
        <v>21.71</v>
      </c>
      <c r="F22" s="16">
        <v>3.5</v>
      </c>
      <c r="G22" s="16">
        <v>6.83</v>
      </c>
      <c r="H22" s="16">
        <v>7.12</v>
      </c>
      <c r="I22" s="16">
        <v>1.26</v>
      </c>
      <c r="J22" s="16">
        <f t="shared" si="5"/>
        <v>95.051</v>
      </c>
      <c r="K22" s="16">
        <f t="shared" si="6"/>
        <v>81.552</v>
      </c>
      <c r="L22" s="16">
        <f t="shared" si="7"/>
        <v>83.878</v>
      </c>
    </row>
    <row r="23" spans="1:12" ht="12">
      <c r="A23" s="39">
        <v>35175</v>
      </c>
      <c r="B23" s="17" t="s">
        <v>267</v>
      </c>
      <c r="C23" s="1" t="s">
        <v>126</v>
      </c>
      <c r="D23" s="1" t="s">
        <v>127</v>
      </c>
      <c r="E23" s="16">
        <v>26.75</v>
      </c>
      <c r="F23" s="16">
        <v>5.19</v>
      </c>
      <c r="G23" s="16">
        <v>8.44</v>
      </c>
      <c r="H23" s="16">
        <v>8.92</v>
      </c>
      <c r="I23" s="16">
        <v>1.69</v>
      </c>
      <c r="J23" s="16">
        <f t="shared" si="5"/>
        <v>93.361</v>
      </c>
      <c r="K23" s="16">
        <f t="shared" si="6"/>
        <v>79.976</v>
      </c>
      <c r="L23" s="16">
        <f t="shared" si="7"/>
        <v>80.598</v>
      </c>
    </row>
    <row r="24" spans="1:12" ht="12">
      <c r="A24" s="39">
        <v>35175</v>
      </c>
      <c r="B24" s="17" t="s">
        <v>268</v>
      </c>
      <c r="C24" s="1" t="s">
        <v>128</v>
      </c>
      <c r="D24" s="1" t="s">
        <v>129</v>
      </c>
      <c r="E24" s="16">
        <v>22.58</v>
      </c>
      <c r="F24" s="16">
        <v>4.18</v>
      </c>
      <c r="G24" s="16">
        <v>6.79</v>
      </c>
      <c r="H24" s="16">
        <v>7.18</v>
      </c>
      <c r="I24" s="16">
        <v>1.39</v>
      </c>
      <c r="J24" s="16">
        <f t="shared" si="5"/>
        <v>93.264</v>
      </c>
      <c r="K24" s="16">
        <f t="shared" si="6"/>
        <v>79.529</v>
      </c>
      <c r="L24" s="16">
        <f t="shared" si="7"/>
        <v>81.488</v>
      </c>
    </row>
    <row r="25" spans="1:12" ht="11.25">
      <c r="A25" s="39"/>
      <c r="C25" s="1"/>
      <c r="D25" s="1"/>
      <c r="E25" s="16"/>
      <c r="H25" s="16"/>
      <c r="I25" s="16"/>
      <c r="J25" s="16"/>
      <c r="K25" s="16"/>
      <c r="L25" s="16"/>
    </row>
    <row r="26" spans="1:12" ht="12">
      <c r="A26" s="39">
        <v>37030</v>
      </c>
      <c r="B26" s="17" t="s">
        <v>263</v>
      </c>
      <c r="C26" s="1" t="s">
        <v>134</v>
      </c>
      <c r="D26" s="1" t="s">
        <v>135</v>
      </c>
      <c r="E26" s="16">
        <v>117.62</v>
      </c>
      <c r="F26" s="16">
        <v>37.52</v>
      </c>
      <c r="G26" s="16">
        <v>4.1</v>
      </c>
      <c r="H26" s="16">
        <v>4.55</v>
      </c>
      <c r="I26" s="16">
        <v>1.35</v>
      </c>
      <c r="J26" s="16">
        <f>(G26-I26)/(H26-I26)*100</f>
        <v>85.938</v>
      </c>
      <c r="K26" s="16">
        <f>(G26-I26)*100/G26</f>
        <v>67.073</v>
      </c>
      <c r="L26" s="16">
        <f>(E26-F26)*100/E26</f>
        <v>68.101</v>
      </c>
    </row>
    <row r="27" spans="1:12" ht="12">
      <c r="A27" s="39">
        <v>37030</v>
      </c>
      <c r="B27" s="17" t="s">
        <v>264</v>
      </c>
      <c r="C27" s="1" t="s">
        <v>122</v>
      </c>
      <c r="D27" s="1" t="s">
        <v>123</v>
      </c>
      <c r="E27" s="16">
        <v>103.18</v>
      </c>
      <c r="F27" s="16">
        <v>36.51</v>
      </c>
      <c r="G27" s="16">
        <v>4.04</v>
      </c>
      <c r="H27" s="16">
        <v>4.58</v>
      </c>
      <c r="I27" s="16">
        <v>1.24</v>
      </c>
      <c r="J27" s="16">
        <f>(G27-I27)/(H27-I27)*100</f>
        <v>83.832</v>
      </c>
      <c r="K27" s="16">
        <f>(G27-I27)*100/G27</f>
        <v>69.307</v>
      </c>
      <c r="L27" s="16">
        <f>(E27-F27)*100/E27</f>
        <v>64.615</v>
      </c>
    </row>
    <row r="28" spans="1:12" ht="12">
      <c r="A28" s="39">
        <v>37030</v>
      </c>
      <c r="B28" s="17" t="s">
        <v>265</v>
      </c>
      <c r="C28" s="1" t="s">
        <v>128</v>
      </c>
      <c r="D28" s="1" t="s">
        <v>129</v>
      </c>
      <c r="E28" s="16">
        <v>151.09</v>
      </c>
      <c r="F28" s="16">
        <v>51.86</v>
      </c>
      <c r="G28" s="16">
        <v>7.64</v>
      </c>
      <c r="H28" s="16">
        <v>8.54</v>
      </c>
      <c r="I28" s="16">
        <v>2.26</v>
      </c>
      <c r="J28" s="16">
        <f>(G28-I28)/(H28-I28)*100</f>
        <v>85.669</v>
      </c>
      <c r="K28" s="16">
        <f>(G28-I28)*100/G28</f>
        <v>70.419</v>
      </c>
      <c r="L28" s="16">
        <f>(E28-F28)*100/E28</f>
        <v>65.676</v>
      </c>
    </row>
    <row r="29" spans="1:11" ht="11.25">
      <c r="A29" s="39"/>
      <c r="C29" s="1"/>
      <c r="D29" s="1"/>
      <c r="E29" s="16"/>
      <c r="F29" s="17"/>
      <c r="H29" s="16"/>
      <c r="I29" s="16"/>
      <c r="J29" s="18"/>
      <c r="K29" s="19"/>
    </row>
    <row r="30" spans="1:12" ht="11.25">
      <c r="A30" s="39"/>
      <c r="E30" s="17"/>
      <c r="F30" s="17"/>
      <c r="G30" s="17"/>
      <c r="J30" s="18"/>
      <c r="K30" s="18"/>
      <c r="L30" s="18"/>
    </row>
    <row r="31" spans="1:11" ht="11.25">
      <c r="A31" s="39"/>
      <c r="E31" s="17"/>
      <c r="F31" s="17"/>
      <c r="G31" s="15"/>
      <c r="H31" s="16"/>
      <c r="I31" s="16"/>
      <c r="J31" s="18"/>
      <c r="K31" s="19"/>
    </row>
    <row r="32" spans="1:11" ht="11.25">
      <c r="A32" s="39"/>
      <c r="E32" s="17"/>
      <c r="F32" s="17"/>
      <c r="G32" s="15"/>
      <c r="H32" s="16"/>
      <c r="I32" s="16"/>
      <c r="J32" s="18"/>
      <c r="K32" s="19"/>
    </row>
    <row r="33" spans="1:12" ht="11.25">
      <c r="A33" s="39"/>
      <c r="E33" s="17"/>
      <c r="F33" s="17"/>
      <c r="G33" s="17"/>
      <c r="I33" s="16"/>
      <c r="J33" s="18"/>
      <c r="K33" s="18"/>
      <c r="L33" s="18"/>
    </row>
    <row r="34" spans="1:11" ht="11.25">
      <c r="A34" s="39"/>
      <c r="E34" s="16"/>
      <c r="F34" s="17"/>
      <c r="H34" s="16"/>
      <c r="I34" s="16"/>
      <c r="J34" s="18"/>
      <c r="K34" s="19"/>
    </row>
    <row r="35" spans="1:11" ht="11.25">
      <c r="A35" s="39"/>
      <c r="E35" s="16"/>
      <c r="F35" s="17"/>
      <c r="H35" s="16"/>
      <c r="I35" s="16"/>
      <c r="J35" s="18"/>
      <c r="K35" s="19"/>
    </row>
    <row r="36" spans="1:12" ht="11.25">
      <c r="A36" s="39"/>
      <c r="E36" s="17"/>
      <c r="F36" s="17"/>
      <c r="G36" s="17"/>
      <c r="J36" s="18"/>
      <c r="K36" s="18"/>
      <c r="L36" s="18"/>
    </row>
    <row r="38" spans="5:11" ht="11.25">
      <c r="E38" s="17"/>
      <c r="F38" s="17"/>
      <c r="G38" s="15"/>
      <c r="H38" s="16"/>
      <c r="I38" s="15"/>
      <c r="J38" s="16"/>
      <c r="K38" s="19"/>
    </row>
    <row r="39" spans="2:9" ht="11.25">
      <c r="B39" s="14"/>
      <c r="H39" s="18"/>
      <c r="I39" s="22"/>
    </row>
    <row r="40" spans="5:7" ht="11.25">
      <c r="E40" s="17"/>
      <c r="F40" s="17"/>
      <c r="G40" s="17"/>
    </row>
    <row r="41" spans="5:7" ht="11.25">
      <c r="E41" s="17"/>
      <c r="F41" s="17"/>
      <c r="G41" s="17"/>
    </row>
    <row r="49" spans="5:7" ht="11.25">
      <c r="E49" s="17"/>
      <c r="F49" s="17"/>
      <c r="G49" s="17"/>
    </row>
    <row r="50" spans="5:7" ht="11.25">
      <c r="E50" s="17"/>
      <c r="F50" s="17"/>
      <c r="G50" s="17"/>
    </row>
    <row r="51" spans="5:7" ht="11.25">
      <c r="E51" s="17"/>
      <c r="F51" s="17"/>
      <c r="G51" s="17"/>
    </row>
    <row r="52" spans="5:11" ht="11.25">
      <c r="E52" s="16"/>
      <c r="F52" s="17"/>
      <c r="H52" s="16"/>
      <c r="I52" s="16"/>
      <c r="J52" s="18"/>
      <c r="K52" s="22"/>
    </row>
    <row r="53" spans="5:11" ht="11.25">
      <c r="E53" s="16"/>
      <c r="F53" s="17"/>
      <c r="H53" s="16"/>
      <c r="I53" s="16"/>
      <c r="J53" s="18"/>
      <c r="K53" s="22"/>
    </row>
    <row r="54" spans="5:11" ht="11.25">
      <c r="E54" s="16"/>
      <c r="F54" s="17"/>
      <c r="H54" s="16"/>
      <c r="I54" s="16"/>
      <c r="J54" s="18"/>
      <c r="K54" s="22"/>
    </row>
    <row r="55" spans="8:9" ht="11.25">
      <c r="H55" s="18"/>
      <c r="I55" s="22"/>
    </row>
    <row r="56" spans="8:9" ht="11.25">
      <c r="H56" s="18"/>
      <c r="I56" s="22"/>
    </row>
    <row r="57" spans="8:9" ht="11.25">
      <c r="H57" s="18"/>
      <c r="I57" s="22"/>
    </row>
    <row r="58" spans="8:9" ht="11.25">
      <c r="H58" s="18"/>
      <c r="I58" s="22"/>
    </row>
    <row r="59" spans="8:9" ht="11.25">
      <c r="H59" s="18"/>
      <c r="I59" s="22"/>
    </row>
    <row r="60" spans="8:9" ht="11.25">
      <c r="H60" s="18"/>
      <c r="I60" s="22"/>
    </row>
    <row r="61" spans="8:9" ht="11.25">
      <c r="H61" s="18"/>
      <c r="I61" s="22"/>
    </row>
    <row r="62" spans="8:9" ht="11.25">
      <c r="H62" s="18"/>
      <c r="I62" s="22"/>
    </row>
    <row r="63" spans="8:9" ht="11.25">
      <c r="H63" s="18"/>
      <c r="I63" s="22"/>
    </row>
    <row r="64" spans="8:9" ht="11.25">
      <c r="H64" s="18"/>
      <c r="I64" s="22"/>
    </row>
    <row r="65" spans="8:9" ht="11.25">
      <c r="H65" s="18"/>
      <c r="I65" s="22"/>
    </row>
    <row r="66" spans="8:9" ht="11.25">
      <c r="H66" s="18"/>
      <c r="I66" s="22"/>
    </row>
    <row r="67" spans="8:9" ht="11.25">
      <c r="H67" s="18"/>
      <c r="I67" s="22"/>
    </row>
    <row r="68" spans="8:9" ht="11.25">
      <c r="H68" s="18"/>
      <c r="I68" s="22"/>
    </row>
    <row r="69" spans="8:9" ht="11.25">
      <c r="H69" s="18"/>
      <c r="I69" s="22"/>
    </row>
    <row r="70" spans="8:9" ht="11.25">
      <c r="H70" s="18"/>
      <c r="I70" s="22"/>
    </row>
    <row r="71" spans="8:9" ht="11.25">
      <c r="H71" s="18"/>
      <c r="I71" s="22"/>
    </row>
    <row r="72" spans="8:9" ht="11.25">
      <c r="H72" s="18"/>
      <c r="I72" s="22"/>
    </row>
    <row r="73" spans="8:9" ht="11.25">
      <c r="H73" s="18"/>
      <c r="I73" s="22"/>
    </row>
    <row r="74" spans="8:9" ht="11.25">
      <c r="H74" s="18"/>
      <c r="I74" s="22"/>
    </row>
    <row r="75" spans="3:9" ht="11.25">
      <c r="C75" s="20"/>
      <c r="D75" s="20"/>
      <c r="H75" s="18"/>
      <c r="I75" s="22"/>
    </row>
    <row r="76" spans="8:9" ht="11.25">
      <c r="H76" s="18"/>
      <c r="I76" s="22"/>
    </row>
    <row r="77" spans="8:9" ht="11.25">
      <c r="H77" s="18"/>
      <c r="I77" s="22"/>
    </row>
    <row r="78" spans="8:9" ht="11.25">
      <c r="H78" s="18"/>
      <c r="I78" s="22"/>
    </row>
    <row r="79" spans="8:9" ht="11.25">
      <c r="H79" s="18"/>
      <c r="I79" s="22"/>
    </row>
    <row r="80" spans="8:9" ht="11.25">
      <c r="H80" s="18"/>
      <c r="I80" s="22"/>
    </row>
    <row r="81" spans="8:9" ht="11.25">
      <c r="H81" s="18"/>
      <c r="I81" s="22"/>
    </row>
    <row r="82" spans="8:9" ht="11.25">
      <c r="H82" s="18"/>
      <c r="I82" s="22"/>
    </row>
    <row r="83" spans="3:9" ht="11.25">
      <c r="C83" s="27"/>
      <c r="D83" s="27"/>
      <c r="H83" s="18"/>
      <c r="I83" s="22"/>
    </row>
    <row r="84" spans="8:9" ht="11.25">
      <c r="H84" s="18"/>
      <c r="I84" s="22"/>
    </row>
    <row r="85" spans="8:9" ht="11.25">
      <c r="H85" s="18"/>
      <c r="I85" s="22"/>
    </row>
    <row r="86" spans="8:9" ht="11.25">
      <c r="H86" s="18"/>
      <c r="I86" s="22"/>
    </row>
    <row r="87" spans="1:9" s="20" customFormat="1" ht="11.25">
      <c r="A87" s="39"/>
      <c r="C87" s="17"/>
      <c r="D87" s="17"/>
      <c r="E87" s="24"/>
      <c r="F87" s="25"/>
      <c r="G87" s="25"/>
      <c r="H87" s="21"/>
      <c r="I87" s="26"/>
    </row>
    <row r="88" spans="8:9" ht="11.25">
      <c r="H88" s="18"/>
      <c r="I88" s="22"/>
    </row>
    <row r="89" spans="8:9" ht="11.25">
      <c r="H89" s="18"/>
      <c r="I89" s="22"/>
    </row>
    <row r="90" spans="8:9" ht="11.25">
      <c r="H90" s="18"/>
      <c r="I90" s="22"/>
    </row>
    <row r="91" spans="8:9" ht="11.25">
      <c r="H91" s="18"/>
      <c r="I91" s="22"/>
    </row>
    <row r="92" spans="8:9" ht="11.25">
      <c r="H92" s="18"/>
      <c r="I92" s="22"/>
    </row>
    <row r="95" ht="11.25">
      <c r="B95" s="2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1">
      <pane xSplit="2" ySplit="1" topLeftCell="C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4" sqref="K24"/>
    </sheetView>
  </sheetViews>
  <sheetFormatPr defaultColWidth="9.00390625" defaultRowHeight="14.25"/>
  <cols>
    <col min="1" max="1" width="9.00390625" style="37" customWidth="1"/>
    <col min="2" max="2" width="7.00390625" style="1" customWidth="1"/>
    <col min="3" max="4" width="10.875" style="17" customWidth="1"/>
    <col min="5" max="5" width="8.50390625" style="2" customWidth="1"/>
    <col min="6" max="7" width="8.50390625" style="3" customWidth="1"/>
    <col min="8" max="9" width="8.50390625" style="1" customWidth="1"/>
    <col min="10" max="11" width="11.375" style="1" customWidth="1"/>
    <col min="12" max="16384" width="9.00390625" style="1" customWidth="1"/>
  </cols>
  <sheetData>
    <row r="1" spans="1:12" s="13" customFormat="1" ht="38.25" customHeight="1">
      <c r="A1" s="35" t="s">
        <v>279</v>
      </c>
      <c r="B1" s="30" t="s">
        <v>280</v>
      </c>
      <c r="C1" s="30" t="s">
        <v>281</v>
      </c>
      <c r="D1" s="30" t="s">
        <v>282</v>
      </c>
      <c r="E1" s="30" t="s">
        <v>299</v>
      </c>
      <c r="F1" s="30" t="s">
        <v>301</v>
      </c>
      <c r="G1" s="30" t="s">
        <v>289</v>
      </c>
      <c r="H1" s="30" t="s">
        <v>290</v>
      </c>
      <c r="I1" s="30" t="s">
        <v>291</v>
      </c>
      <c r="J1" s="30" t="s">
        <v>292</v>
      </c>
      <c r="K1" s="30" t="s">
        <v>293</v>
      </c>
      <c r="L1" s="30" t="s">
        <v>293</v>
      </c>
    </row>
    <row r="2" spans="1:12" ht="12">
      <c r="A2" s="36">
        <v>35161</v>
      </c>
      <c r="B2" s="1" t="s">
        <v>48</v>
      </c>
      <c r="C2" s="1" t="s">
        <v>159</v>
      </c>
      <c r="D2" s="1" t="s">
        <v>160</v>
      </c>
      <c r="G2" s="2">
        <v>4.168</v>
      </c>
      <c r="H2" s="3">
        <v>4.277</v>
      </c>
      <c r="I2" s="3">
        <v>0.876</v>
      </c>
      <c r="J2" s="4">
        <f aca="true" t="shared" si="0" ref="J2:J21">(G2-I2)/(H2-I2)*100</f>
        <v>96.8</v>
      </c>
      <c r="K2" s="28">
        <f aca="true" t="shared" si="1" ref="K2:K21">(G2-I2)/G2*100</f>
        <v>78.98</v>
      </c>
      <c r="L2" s="4"/>
    </row>
    <row r="3" spans="1:12" ht="12">
      <c r="A3" s="36">
        <v>35161</v>
      </c>
      <c r="B3" s="1" t="s">
        <v>15</v>
      </c>
      <c r="C3" s="1" t="s">
        <v>161</v>
      </c>
      <c r="D3" s="1" t="s">
        <v>162</v>
      </c>
      <c r="G3" s="2">
        <v>3.698</v>
      </c>
      <c r="H3" s="3">
        <v>3.823</v>
      </c>
      <c r="I3" s="3">
        <v>0.793</v>
      </c>
      <c r="J3" s="4">
        <f t="shared" si="0"/>
        <v>95.87</v>
      </c>
      <c r="K3" s="28">
        <f t="shared" si="1"/>
        <v>78.56</v>
      </c>
      <c r="L3" s="4"/>
    </row>
    <row r="4" spans="1:12" ht="12">
      <c r="A4" s="36">
        <v>35161</v>
      </c>
      <c r="B4" s="1" t="s">
        <v>16</v>
      </c>
      <c r="C4" s="1" t="s">
        <v>163</v>
      </c>
      <c r="D4" s="1" t="s">
        <v>127</v>
      </c>
      <c r="G4" s="2">
        <v>3.524</v>
      </c>
      <c r="H4" s="3">
        <v>3.598</v>
      </c>
      <c r="I4" s="3">
        <v>0.779</v>
      </c>
      <c r="J4" s="4">
        <f t="shared" si="0"/>
        <v>97.37</v>
      </c>
      <c r="K4" s="28">
        <f t="shared" si="1"/>
        <v>77.89</v>
      </c>
      <c r="L4" s="4"/>
    </row>
    <row r="5" spans="1:12" ht="12">
      <c r="A5" s="36">
        <v>35161</v>
      </c>
      <c r="B5" s="1" t="s">
        <v>17</v>
      </c>
      <c r="C5" s="1" t="s">
        <v>164</v>
      </c>
      <c r="D5" s="1" t="s">
        <v>165</v>
      </c>
      <c r="G5" s="2">
        <v>3.468</v>
      </c>
      <c r="H5" s="3">
        <v>3.49</v>
      </c>
      <c r="I5" s="3">
        <v>0.747</v>
      </c>
      <c r="J5" s="4">
        <f t="shared" si="0"/>
        <v>99.2</v>
      </c>
      <c r="K5" s="28">
        <f t="shared" si="1"/>
        <v>78.46</v>
      </c>
      <c r="L5" s="4"/>
    </row>
    <row r="6" spans="1:12" ht="12">
      <c r="A6" s="36">
        <v>35161</v>
      </c>
      <c r="B6" s="1" t="s">
        <v>18</v>
      </c>
      <c r="C6" s="1" t="s">
        <v>155</v>
      </c>
      <c r="D6" s="1" t="s">
        <v>166</v>
      </c>
      <c r="G6" s="2">
        <v>4.181</v>
      </c>
      <c r="H6" s="3">
        <v>4.402</v>
      </c>
      <c r="I6" s="3">
        <v>0.926</v>
      </c>
      <c r="J6" s="4">
        <f t="shared" si="0"/>
        <v>93.64</v>
      </c>
      <c r="K6" s="28">
        <f t="shared" si="1"/>
        <v>77.85</v>
      </c>
      <c r="L6" s="4"/>
    </row>
    <row r="7" spans="1:12" ht="12">
      <c r="A7" s="36">
        <v>35161</v>
      </c>
      <c r="B7" s="1" t="s">
        <v>19</v>
      </c>
      <c r="C7" s="1" t="s">
        <v>148</v>
      </c>
      <c r="D7" s="1" t="s">
        <v>149</v>
      </c>
      <c r="G7" s="2">
        <v>3.917</v>
      </c>
      <c r="H7" s="3">
        <v>3.99</v>
      </c>
      <c r="I7" s="3">
        <v>0.873</v>
      </c>
      <c r="J7" s="4">
        <f t="shared" si="0"/>
        <v>97.66</v>
      </c>
      <c r="K7" s="28">
        <f t="shared" si="1"/>
        <v>77.71</v>
      </c>
      <c r="L7" s="4"/>
    </row>
    <row r="8" spans="1:12" ht="12">
      <c r="A8" s="36">
        <v>35161</v>
      </c>
      <c r="B8" s="1" t="s">
        <v>20</v>
      </c>
      <c r="C8" s="1" t="s">
        <v>72</v>
      </c>
      <c r="D8" s="1" t="s">
        <v>150</v>
      </c>
      <c r="G8" s="2">
        <v>3.485</v>
      </c>
      <c r="H8" s="3">
        <v>3.611</v>
      </c>
      <c r="I8" s="3">
        <v>0.779</v>
      </c>
      <c r="J8" s="4">
        <f t="shared" si="0"/>
        <v>95.55</v>
      </c>
      <c r="K8" s="28">
        <f t="shared" si="1"/>
        <v>77.65</v>
      </c>
      <c r="L8" s="4"/>
    </row>
    <row r="9" spans="1:12" ht="12">
      <c r="A9" s="36">
        <v>35161</v>
      </c>
      <c r="B9" s="1" t="s">
        <v>21</v>
      </c>
      <c r="C9" s="1" t="s">
        <v>80</v>
      </c>
      <c r="D9" s="1" t="s">
        <v>151</v>
      </c>
      <c r="G9" s="2">
        <v>4.404</v>
      </c>
      <c r="H9" s="3">
        <v>4.495</v>
      </c>
      <c r="I9" s="3">
        <v>0.93</v>
      </c>
      <c r="J9" s="4">
        <f t="shared" si="0"/>
        <v>97.45</v>
      </c>
      <c r="K9" s="28">
        <f t="shared" si="1"/>
        <v>78.88</v>
      </c>
      <c r="L9" s="4"/>
    </row>
    <row r="10" spans="1:12" ht="12">
      <c r="A10" s="36">
        <v>35161</v>
      </c>
      <c r="B10" s="1" t="s">
        <v>22</v>
      </c>
      <c r="C10" s="1" t="s">
        <v>70</v>
      </c>
      <c r="D10" s="1" t="s">
        <v>152</v>
      </c>
      <c r="G10" s="2">
        <v>3.5</v>
      </c>
      <c r="H10" s="3">
        <v>3.576</v>
      </c>
      <c r="I10" s="3">
        <v>0.859</v>
      </c>
      <c r="J10" s="4">
        <f t="shared" si="0"/>
        <v>97.2</v>
      </c>
      <c r="K10" s="28">
        <f t="shared" si="1"/>
        <v>75.46</v>
      </c>
      <c r="L10" s="4"/>
    </row>
    <row r="11" spans="1:12" ht="12">
      <c r="A11" s="36">
        <v>35161</v>
      </c>
      <c r="B11" s="1" t="s">
        <v>23</v>
      </c>
      <c r="C11" s="1" t="s">
        <v>78</v>
      </c>
      <c r="D11" s="1" t="s">
        <v>153</v>
      </c>
      <c r="G11" s="2">
        <v>3.866</v>
      </c>
      <c r="H11" s="3">
        <v>4.093</v>
      </c>
      <c r="I11" s="3">
        <v>0.937</v>
      </c>
      <c r="J11" s="4">
        <f t="shared" si="0"/>
        <v>92.81</v>
      </c>
      <c r="K11" s="28">
        <f t="shared" si="1"/>
        <v>75.76</v>
      </c>
      <c r="L11" s="4"/>
    </row>
    <row r="12" spans="1:12" ht="12">
      <c r="A12" s="36">
        <v>35161</v>
      </c>
      <c r="B12" s="1" t="s">
        <v>24</v>
      </c>
      <c r="C12" s="1" t="s">
        <v>76</v>
      </c>
      <c r="D12" s="1" t="s">
        <v>154</v>
      </c>
      <c r="G12" s="2">
        <v>3.227</v>
      </c>
      <c r="H12" s="3">
        <v>3.345</v>
      </c>
      <c r="I12" s="3">
        <v>0.799</v>
      </c>
      <c r="J12" s="4">
        <f t="shared" si="0"/>
        <v>95.37</v>
      </c>
      <c r="K12" s="28">
        <f t="shared" si="1"/>
        <v>75.24</v>
      </c>
      <c r="L12" s="4"/>
    </row>
    <row r="13" spans="1:12" ht="12">
      <c r="A13" s="36">
        <v>35161</v>
      </c>
      <c r="B13" s="1" t="s">
        <v>25</v>
      </c>
      <c r="C13" s="1" t="s">
        <v>155</v>
      </c>
      <c r="D13" s="1" t="s">
        <v>156</v>
      </c>
      <c r="G13" s="2">
        <v>4.002</v>
      </c>
      <c r="H13" s="3">
        <v>4.287</v>
      </c>
      <c r="I13" s="3">
        <v>0.956</v>
      </c>
      <c r="J13" s="4">
        <f t="shared" si="0"/>
        <v>91.44</v>
      </c>
      <c r="K13" s="28">
        <f t="shared" si="1"/>
        <v>76.11</v>
      </c>
      <c r="L13" s="4"/>
    </row>
    <row r="14" spans="1:12" ht="12">
      <c r="A14" s="36">
        <v>35161</v>
      </c>
      <c r="B14" s="1" t="s">
        <v>26</v>
      </c>
      <c r="C14" s="1" t="s">
        <v>157</v>
      </c>
      <c r="D14" s="1" t="s">
        <v>158</v>
      </c>
      <c r="G14" s="2">
        <v>3.421</v>
      </c>
      <c r="H14" s="3">
        <v>3.571</v>
      </c>
      <c r="I14" s="3">
        <v>0.824</v>
      </c>
      <c r="J14" s="4">
        <f t="shared" si="0"/>
        <v>94.54</v>
      </c>
      <c r="K14" s="28">
        <f t="shared" si="1"/>
        <v>75.91</v>
      </c>
      <c r="L14" s="4"/>
    </row>
    <row r="15" spans="1:12" ht="12">
      <c r="A15" s="36">
        <v>35161</v>
      </c>
      <c r="B15" s="1" t="s">
        <v>27</v>
      </c>
      <c r="C15" s="1" t="s">
        <v>89</v>
      </c>
      <c r="D15" s="1" t="s">
        <v>136</v>
      </c>
      <c r="G15" s="2">
        <v>3.35</v>
      </c>
      <c r="H15" s="3">
        <v>3.545</v>
      </c>
      <c r="I15" s="3">
        <v>0.836</v>
      </c>
      <c r="J15" s="4">
        <f t="shared" si="0"/>
        <v>92.8</v>
      </c>
      <c r="K15" s="28">
        <f t="shared" si="1"/>
        <v>75.04</v>
      </c>
      <c r="L15" s="4"/>
    </row>
    <row r="16" spans="1:12" ht="12">
      <c r="A16" s="36">
        <v>35161</v>
      </c>
      <c r="B16" s="1" t="s">
        <v>28</v>
      </c>
      <c r="C16" s="1" t="s">
        <v>137</v>
      </c>
      <c r="D16" s="1" t="s">
        <v>138</v>
      </c>
      <c r="G16" s="2">
        <v>3.71</v>
      </c>
      <c r="H16" s="3">
        <v>3.778</v>
      </c>
      <c r="I16" s="3">
        <v>0.887</v>
      </c>
      <c r="J16" s="4">
        <f t="shared" si="0"/>
        <v>97.65</v>
      </c>
      <c r="K16" s="28">
        <f t="shared" si="1"/>
        <v>76.09</v>
      </c>
      <c r="L16" s="4"/>
    </row>
    <row r="17" spans="1:12" ht="12">
      <c r="A17" s="36">
        <v>35161</v>
      </c>
      <c r="B17" s="1" t="s">
        <v>29</v>
      </c>
      <c r="C17" s="1" t="s">
        <v>80</v>
      </c>
      <c r="D17" s="1" t="s">
        <v>139</v>
      </c>
      <c r="G17" s="2">
        <v>3.825</v>
      </c>
      <c r="H17" s="3">
        <v>3.963</v>
      </c>
      <c r="I17" s="3">
        <v>0.919</v>
      </c>
      <c r="J17" s="4">
        <f t="shared" si="0"/>
        <v>95.47</v>
      </c>
      <c r="K17" s="28">
        <f t="shared" si="1"/>
        <v>75.97</v>
      </c>
      <c r="L17" s="4"/>
    </row>
    <row r="18" spans="1:12" ht="12">
      <c r="A18" s="36">
        <v>35161</v>
      </c>
      <c r="B18" s="1" t="s">
        <v>30</v>
      </c>
      <c r="C18" s="1" t="s">
        <v>140</v>
      </c>
      <c r="D18" s="1" t="s">
        <v>141</v>
      </c>
      <c r="G18" s="2">
        <v>4.035</v>
      </c>
      <c r="H18" s="3">
        <v>4.302</v>
      </c>
      <c r="I18" s="3">
        <v>0.883</v>
      </c>
      <c r="J18" s="4">
        <f t="shared" si="0"/>
        <v>92.19</v>
      </c>
      <c r="K18" s="28">
        <f t="shared" si="1"/>
        <v>78.12</v>
      </c>
      <c r="L18" s="4"/>
    </row>
    <row r="19" spans="1:12" s="6" customFormat="1" ht="12">
      <c r="A19" s="36">
        <v>35161</v>
      </c>
      <c r="B19" s="1" t="s">
        <v>31</v>
      </c>
      <c r="C19" s="1" t="s">
        <v>142</v>
      </c>
      <c r="D19" s="1" t="s">
        <v>143</v>
      </c>
      <c r="E19" s="1"/>
      <c r="F19" s="1"/>
      <c r="G19" s="2">
        <v>4.332</v>
      </c>
      <c r="H19" s="3">
        <v>4.518</v>
      </c>
      <c r="I19" s="3">
        <v>0.934</v>
      </c>
      <c r="J19" s="4">
        <f t="shared" si="0"/>
        <v>94.81</v>
      </c>
      <c r="K19" s="28">
        <f t="shared" si="1"/>
        <v>78.44</v>
      </c>
      <c r="L19" s="4"/>
    </row>
    <row r="20" spans="1:12" ht="12">
      <c r="A20" s="36">
        <v>35161</v>
      </c>
      <c r="B20" s="1" t="s">
        <v>32</v>
      </c>
      <c r="C20" s="1" t="s">
        <v>144</v>
      </c>
      <c r="D20" s="1" t="s">
        <v>145</v>
      </c>
      <c r="G20" s="2">
        <v>3.543</v>
      </c>
      <c r="H20" s="3">
        <v>3.702</v>
      </c>
      <c r="I20" s="3">
        <v>0.782</v>
      </c>
      <c r="J20" s="4">
        <f t="shared" si="0"/>
        <v>94.55</v>
      </c>
      <c r="K20" s="28">
        <f t="shared" si="1"/>
        <v>77.93</v>
      </c>
      <c r="L20" s="4"/>
    </row>
    <row r="21" spans="1:12" ht="12">
      <c r="A21" s="36">
        <v>35161</v>
      </c>
      <c r="B21" s="1" t="s">
        <v>33</v>
      </c>
      <c r="C21" s="1" t="s">
        <v>146</v>
      </c>
      <c r="D21" s="1" t="s">
        <v>147</v>
      </c>
      <c r="G21" s="2">
        <v>3.437</v>
      </c>
      <c r="H21" s="3">
        <v>3.793</v>
      </c>
      <c r="I21" s="3">
        <v>0.814</v>
      </c>
      <c r="J21" s="4">
        <f t="shared" si="0"/>
        <v>88.05</v>
      </c>
      <c r="K21" s="28">
        <f t="shared" si="1"/>
        <v>76.32</v>
      </c>
      <c r="L21" s="4"/>
    </row>
    <row r="22" spans="1:12" ht="11.25">
      <c r="A22" s="36"/>
      <c r="C22" s="1"/>
      <c r="D22" s="1"/>
      <c r="G22" s="2"/>
      <c r="H22" s="3"/>
      <c r="I22" s="3"/>
      <c r="J22" s="4"/>
      <c r="K22" s="28"/>
      <c r="L22" s="4"/>
    </row>
    <row r="23" spans="1:12" ht="12">
      <c r="A23" s="36" t="s">
        <v>294</v>
      </c>
      <c r="B23" s="1" t="s">
        <v>36</v>
      </c>
      <c r="C23" s="1" t="s">
        <v>167</v>
      </c>
      <c r="D23" s="1" t="s">
        <v>168</v>
      </c>
      <c r="E23" s="3">
        <v>17.09</v>
      </c>
      <c r="F23" s="1">
        <v>2.859</v>
      </c>
      <c r="G23" s="1">
        <v>5.789</v>
      </c>
      <c r="H23" s="1">
        <v>5.959</v>
      </c>
      <c r="I23" s="3">
        <v>1.033</v>
      </c>
      <c r="J23" s="4">
        <f aca="true" t="shared" si="2" ref="J23:J63">(G23-I23)/(H23-I23)*100</f>
        <v>96.55</v>
      </c>
      <c r="K23" s="28">
        <f aca="true" t="shared" si="3" ref="K23:K63">(G23-I23)/G23*100</f>
        <v>82.16</v>
      </c>
      <c r="L23" s="4">
        <f aca="true" t="shared" si="4" ref="L23:L66">(E23-F23)*100/E23</f>
        <v>83.27</v>
      </c>
    </row>
    <row r="24" spans="1:12" ht="12">
      <c r="A24" s="36" t="s">
        <v>294</v>
      </c>
      <c r="B24" s="1" t="s">
        <v>15</v>
      </c>
      <c r="C24" s="1" t="s">
        <v>169</v>
      </c>
      <c r="D24" s="1" t="s">
        <v>170</v>
      </c>
      <c r="E24" s="3">
        <v>13.56</v>
      </c>
      <c r="F24" s="1">
        <v>2.361</v>
      </c>
      <c r="G24" s="1">
        <v>4.825</v>
      </c>
      <c r="H24" s="1">
        <v>4.983</v>
      </c>
      <c r="I24" s="3">
        <v>0.888</v>
      </c>
      <c r="J24" s="4">
        <f t="shared" si="2"/>
        <v>96.14</v>
      </c>
      <c r="K24" s="28">
        <f t="shared" si="3"/>
        <v>81.6</v>
      </c>
      <c r="L24" s="4">
        <f t="shared" si="4"/>
        <v>82.59</v>
      </c>
    </row>
    <row r="25" spans="1:12" ht="12">
      <c r="A25" s="36" t="s">
        <v>294</v>
      </c>
      <c r="B25" s="1" t="s">
        <v>16</v>
      </c>
      <c r="C25" s="1" t="s">
        <v>171</v>
      </c>
      <c r="D25" s="1" t="s">
        <v>172</v>
      </c>
      <c r="E25" s="3">
        <v>7.663</v>
      </c>
      <c r="F25" s="1">
        <v>1.647</v>
      </c>
      <c r="G25" s="1">
        <v>2.605</v>
      </c>
      <c r="H25" s="1">
        <v>2.778</v>
      </c>
      <c r="I25" s="3">
        <v>0.54</v>
      </c>
      <c r="J25" s="4">
        <f t="shared" si="2"/>
        <v>92.27</v>
      </c>
      <c r="K25" s="28">
        <f t="shared" si="3"/>
        <v>79.27</v>
      </c>
      <c r="L25" s="4">
        <f t="shared" si="4"/>
        <v>78.51</v>
      </c>
    </row>
    <row r="26" spans="1:12" ht="12">
      <c r="A26" s="38" t="s">
        <v>294</v>
      </c>
      <c r="B26" s="1" t="s">
        <v>17</v>
      </c>
      <c r="C26" s="1" t="s">
        <v>173</v>
      </c>
      <c r="D26" s="1" t="s">
        <v>174</v>
      </c>
      <c r="E26" s="3">
        <v>13.505</v>
      </c>
      <c r="F26" s="1">
        <v>2.669</v>
      </c>
      <c r="G26" s="1">
        <v>3.876</v>
      </c>
      <c r="H26" s="1">
        <v>3.951</v>
      </c>
      <c r="I26" s="3">
        <v>0.807</v>
      </c>
      <c r="J26" s="4">
        <f t="shared" si="2"/>
        <v>97.61</v>
      </c>
      <c r="K26" s="28">
        <f t="shared" si="3"/>
        <v>79.18</v>
      </c>
      <c r="L26" s="4">
        <f t="shared" si="4"/>
        <v>80.24</v>
      </c>
    </row>
    <row r="27" spans="1:12" ht="12">
      <c r="A27" s="36" t="s">
        <v>294</v>
      </c>
      <c r="B27" s="1" t="s">
        <v>18</v>
      </c>
      <c r="C27" s="1" t="s">
        <v>175</v>
      </c>
      <c r="D27" s="1" t="s">
        <v>176</v>
      </c>
      <c r="E27" s="3">
        <v>13.362</v>
      </c>
      <c r="F27" s="1">
        <v>2.441</v>
      </c>
      <c r="G27" s="1">
        <v>4.886</v>
      </c>
      <c r="H27" s="1">
        <v>5.114</v>
      </c>
      <c r="I27" s="3">
        <v>0.837</v>
      </c>
      <c r="J27" s="4">
        <f t="shared" si="2"/>
        <v>94.67</v>
      </c>
      <c r="K27" s="28">
        <f t="shared" si="3"/>
        <v>82.87</v>
      </c>
      <c r="L27" s="4">
        <f t="shared" si="4"/>
        <v>81.73</v>
      </c>
    </row>
    <row r="28" spans="1:12" ht="12">
      <c r="A28" s="36" t="s">
        <v>294</v>
      </c>
      <c r="B28" s="1" t="s">
        <v>19</v>
      </c>
      <c r="C28" s="1" t="s">
        <v>177</v>
      </c>
      <c r="D28" s="1" t="s">
        <v>178</v>
      </c>
      <c r="E28" s="3">
        <v>13.76</v>
      </c>
      <c r="F28" s="1">
        <v>2.391</v>
      </c>
      <c r="G28" s="3">
        <v>4.66</v>
      </c>
      <c r="H28" s="1">
        <v>5.014</v>
      </c>
      <c r="I28" s="3">
        <v>0.923</v>
      </c>
      <c r="J28" s="4">
        <f t="shared" si="2"/>
        <v>91.35</v>
      </c>
      <c r="K28" s="28">
        <f t="shared" si="3"/>
        <v>80.19</v>
      </c>
      <c r="L28" s="4">
        <f t="shared" si="4"/>
        <v>82.62</v>
      </c>
    </row>
    <row r="29" spans="1:12" ht="12">
      <c r="A29" s="36" t="s">
        <v>294</v>
      </c>
      <c r="B29" s="1" t="s">
        <v>49</v>
      </c>
      <c r="C29" s="1" t="s">
        <v>179</v>
      </c>
      <c r="D29" s="1" t="s">
        <v>180</v>
      </c>
      <c r="E29" s="3">
        <v>11.415</v>
      </c>
      <c r="F29" s="1">
        <v>2.169</v>
      </c>
      <c r="G29" s="1">
        <v>3.477</v>
      </c>
      <c r="H29" s="1">
        <v>5.565</v>
      </c>
      <c r="I29" s="3">
        <v>0.697</v>
      </c>
      <c r="J29" s="4">
        <f t="shared" si="2"/>
        <v>57.11</v>
      </c>
      <c r="K29" s="28">
        <f t="shared" si="3"/>
        <v>79.95</v>
      </c>
      <c r="L29" s="4">
        <f t="shared" si="4"/>
        <v>81</v>
      </c>
    </row>
    <row r="30" spans="1:12" ht="12">
      <c r="A30" s="36" t="s">
        <v>294</v>
      </c>
      <c r="B30" s="1" t="s">
        <v>21</v>
      </c>
      <c r="C30" s="1" t="s">
        <v>181</v>
      </c>
      <c r="D30" s="1" t="s">
        <v>182</v>
      </c>
      <c r="E30" s="3">
        <v>14.362</v>
      </c>
      <c r="F30" s="3">
        <v>2.51</v>
      </c>
      <c r="G30" s="1">
        <v>5.068</v>
      </c>
      <c r="H30" s="1">
        <v>5.123</v>
      </c>
      <c r="I30" s="3">
        <v>0.911</v>
      </c>
      <c r="J30" s="4">
        <f t="shared" si="2"/>
        <v>98.69</v>
      </c>
      <c r="K30" s="28">
        <f t="shared" si="3"/>
        <v>82.02</v>
      </c>
      <c r="L30" s="4">
        <f t="shared" si="4"/>
        <v>82.52</v>
      </c>
    </row>
    <row r="31" spans="1:12" ht="12">
      <c r="A31" s="36" t="s">
        <v>294</v>
      </c>
      <c r="B31" s="1" t="s">
        <v>22</v>
      </c>
      <c r="C31" s="1" t="s">
        <v>183</v>
      </c>
      <c r="D31" s="1" t="s">
        <v>184</v>
      </c>
      <c r="E31" s="3">
        <v>21.312</v>
      </c>
      <c r="F31" s="1">
        <v>3.443</v>
      </c>
      <c r="G31" s="1">
        <v>5.973</v>
      </c>
      <c r="H31" s="1">
        <v>6.203</v>
      </c>
      <c r="I31" s="3">
        <v>1.115</v>
      </c>
      <c r="J31" s="4">
        <f t="shared" si="2"/>
        <v>95.48</v>
      </c>
      <c r="K31" s="28">
        <f t="shared" si="3"/>
        <v>81.33</v>
      </c>
      <c r="L31" s="4">
        <f t="shared" si="4"/>
        <v>83.84</v>
      </c>
    </row>
    <row r="32" spans="1:12" ht="12">
      <c r="A32" s="36" t="s">
        <v>294</v>
      </c>
      <c r="B32" s="1" t="s">
        <v>50</v>
      </c>
      <c r="C32" s="1" t="s">
        <v>185</v>
      </c>
      <c r="D32" s="1" t="s">
        <v>186</v>
      </c>
      <c r="E32" s="3">
        <v>16.434</v>
      </c>
      <c r="F32" s="1">
        <v>2.772</v>
      </c>
      <c r="G32" s="1">
        <v>4.622</v>
      </c>
      <c r="H32" s="1">
        <v>4.754</v>
      </c>
      <c r="I32" s="3">
        <v>0.878</v>
      </c>
      <c r="J32" s="4">
        <f t="shared" si="2"/>
        <v>96.59</v>
      </c>
      <c r="K32" s="28">
        <f t="shared" si="3"/>
        <v>81</v>
      </c>
      <c r="L32" s="4">
        <f t="shared" si="4"/>
        <v>83.13</v>
      </c>
    </row>
    <row r="33" spans="1:12" ht="12">
      <c r="A33" s="36" t="s">
        <v>294</v>
      </c>
      <c r="B33" s="1" t="s">
        <v>51</v>
      </c>
      <c r="C33" s="1" t="s">
        <v>187</v>
      </c>
      <c r="D33" s="1" t="s">
        <v>188</v>
      </c>
      <c r="E33" s="3">
        <v>20.521</v>
      </c>
      <c r="F33" s="1">
        <v>3.553</v>
      </c>
      <c r="G33" s="1">
        <v>5.474</v>
      </c>
      <c r="H33" s="3">
        <v>5.68</v>
      </c>
      <c r="I33" s="3">
        <v>1.065</v>
      </c>
      <c r="J33" s="4">
        <f t="shared" si="2"/>
        <v>95.54</v>
      </c>
      <c r="K33" s="28">
        <f t="shared" si="3"/>
        <v>80.54</v>
      </c>
      <c r="L33" s="4">
        <f t="shared" si="4"/>
        <v>82.69</v>
      </c>
    </row>
    <row r="34" spans="1:12" ht="12">
      <c r="A34" s="36" t="s">
        <v>294</v>
      </c>
      <c r="B34" s="1" t="s">
        <v>52</v>
      </c>
      <c r="C34" s="1" t="s">
        <v>175</v>
      </c>
      <c r="D34" s="1" t="s">
        <v>189</v>
      </c>
      <c r="E34" s="3">
        <v>17.978</v>
      </c>
      <c r="F34" s="1">
        <v>3.247</v>
      </c>
      <c r="G34" s="1">
        <v>4.611</v>
      </c>
      <c r="H34" s="1">
        <v>4.714</v>
      </c>
      <c r="I34" s="3">
        <v>0.93</v>
      </c>
      <c r="J34" s="4">
        <f t="shared" si="2"/>
        <v>97.28</v>
      </c>
      <c r="K34" s="28">
        <f t="shared" si="3"/>
        <v>79.83</v>
      </c>
      <c r="L34" s="4">
        <f t="shared" si="4"/>
        <v>81.94</v>
      </c>
    </row>
    <row r="35" spans="1:12" ht="12">
      <c r="A35" s="36" t="s">
        <v>294</v>
      </c>
      <c r="B35" s="1" t="s">
        <v>53</v>
      </c>
      <c r="C35" s="1" t="s">
        <v>190</v>
      </c>
      <c r="D35" s="1" t="s">
        <v>191</v>
      </c>
      <c r="E35" s="3">
        <v>10.998</v>
      </c>
      <c r="F35" s="1">
        <v>2.377</v>
      </c>
      <c r="G35" s="1">
        <v>2.844</v>
      </c>
      <c r="H35" s="1">
        <v>2.853</v>
      </c>
      <c r="I35" s="3">
        <v>0.659</v>
      </c>
      <c r="J35" s="4">
        <f t="shared" si="2"/>
        <v>99.59</v>
      </c>
      <c r="K35" s="28">
        <f t="shared" si="3"/>
        <v>76.83</v>
      </c>
      <c r="L35" s="4">
        <f t="shared" si="4"/>
        <v>78.39</v>
      </c>
    </row>
    <row r="36" spans="1:12" ht="12">
      <c r="A36" s="36" t="s">
        <v>294</v>
      </c>
      <c r="B36" s="1" t="s">
        <v>54</v>
      </c>
      <c r="C36" s="1" t="s">
        <v>192</v>
      </c>
      <c r="D36" s="1" t="s">
        <v>193</v>
      </c>
      <c r="E36" s="3">
        <v>11.36</v>
      </c>
      <c r="F36" s="1">
        <v>2.336</v>
      </c>
      <c r="G36" s="1">
        <v>3.337</v>
      </c>
      <c r="H36" s="3">
        <v>3.35</v>
      </c>
      <c r="I36" s="3">
        <v>0.706</v>
      </c>
      <c r="J36" s="4">
        <f t="shared" si="2"/>
        <v>99.51</v>
      </c>
      <c r="K36" s="28">
        <f t="shared" si="3"/>
        <v>78.84</v>
      </c>
      <c r="L36" s="4">
        <f t="shared" si="4"/>
        <v>79.44</v>
      </c>
    </row>
    <row r="37" spans="1:12" ht="12">
      <c r="A37" s="38" t="s">
        <v>294</v>
      </c>
      <c r="B37" s="1" t="s">
        <v>55</v>
      </c>
      <c r="C37" s="1" t="s">
        <v>194</v>
      </c>
      <c r="D37" s="1" t="s">
        <v>195</v>
      </c>
      <c r="E37" s="3">
        <v>12.709</v>
      </c>
      <c r="F37" s="1">
        <v>2.694</v>
      </c>
      <c r="G37" s="1">
        <v>3.258</v>
      </c>
      <c r="H37" s="1">
        <v>3.326</v>
      </c>
      <c r="I37" s="3">
        <v>0.741</v>
      </c>
      <c r="J37" s="4">
        <f t="shared" si="2"/>
        <v>97.37</v>
      </c>
      <c r="K37" s="28">
        <f t="shared" si="3"/>
        <v>77.26</v>
      </c>
      <c r="L37" s="4">
        <f t="shared" si="4"/>
        <v>78.8</v>
      </c>
    </row>
    <row r="38" spans="1:12" ht="12">
      <c r="A38" s="36" t="s">
        <v>294</v>
      </c>
      <c r="B38" s="1" t="s">
        <v>56</v>
      </c>
      <c r="C38" s="1" t="s">
        <v>181</v>
      </c>
      <c r="D38" s="1" t="s">
        <v>196</v>
      </c>
      <c r="E38" s="3">
        <v>17.435</v>
      </c>
      <c r="F38" s="1">
        <v>3.086</v>
      </c>
      <c r="G38" s="1">
        <v>4.651</v>
      </c>
      <c r="H38" s="1">
        <v>4.775</v>
      </c>
      <c r="I38" s="3">
        <v>0.97</v>
      </c>
      <c r="J38" s="4">
        <f t="shared" si="2"/>
        <v>96.74</v>
      </c>
      <c r="K38" s="28">
        <f t="shared" si="3"/>
        <v>79.14</v>
      </c>
      <c r="L38" s="4">
        <f t="shared" si="4"/>
        <v>82.3</v>
      </c>
    </row>
    <row r="39" spans="1:12" ht="12">
      <c r="A39" s="36" t="s">
        <v>294</v>
      </c>
      <c r="B39" s="1" t="s">
        <v>57</v>
      </c>
      <c r="C39" s="1" t="s">
        <v>197</v>
      </c>
      <c r="D39" s="1" t="s">
        <v>198</v>
      </c>
      <c r="E39" s="3">
        <v>14.743</v>
      </c>
      <c r="F39" s="1">
        <v>2.482</v>
      </c>
      <c r="G39" s="1">
        <v>5.069</v>
      </c>
      <c r="H39" s="1">
        <v>5.242</v>
      </c>
      <c r="I39" s="3">
        <v>0.942</v>
      </c>
      <c r="J39" s="4">
        <f t="shared" si="2"/>
        <v>95.98</v>
      </c>
      <c r="K39" s="28">
        <f t="shared" si="3"/>
        <v>81.42</v>
      </c>
      <c r="L39" s="4">
        <f t="shared" si="4"/>
        <v>83.16</v>
      </c>
    </row>
    <row r="40" spans="1:12" ht="12">
      <c r="A40" s="36" t="s">
        <v>294</v>
      </c>
      <c r="B40" s="1" t="s">
        <v>58</v>
      </c>
      <c r="C40" s="1" t="s">
        <v>102</v>
      </c>
      <c r="D40" s="1" t="s">
        <v>199</v>
      </c>
      <c r="E40" s="3">
        <v>17.087</v>
      </c>
      <c r="F40" s="1">
        <v>2.848</v>
      </c>
      <c r="G40" s="1">
        <v>5.521</v>
      </c>
      <c r="H40" s="1">
        <v>5.749</v>
      </c>
      <c r="I40" s="3">
        <v>0.982</v>
      </c>
      <c r="J40" s="4">
        <f t="shared" si="2"/>
        <v>95.22</v>
      </c>
      <c r="K40" s="28">
        <f t="shared" si="3"/>
        <v>82.21</v>
      </c>
      <c r="L40" s="4">
        <f t="shared" si="4"/>
        <v>83.33</v>
      </c>
    </row>
    <row r="41" spans="1:12" ht="12">
      <c r="A41" s="36" t="s">
        <v>294</v>
      </c>
      <c r="B41" s="1" t="s">
        <v>59</v>
      </c>
      <c r="C41" s="1" t="s">
        <v>200</v>
      </c>
      <c r="D41" s="1" t="s">
        <v>201</v>
      </c>
      <c r="E41" s="3">
        <v>15.193</v>
      </c>
      <c r="F41" s="1">
        <v>2.437</v>
      </c>
      <c r="G41" s="1">
        <v>4.842</v>
      </c>
      <c r="H41" s="1">
        <v>5.041</v>
      </c>
      <c r="I41" s="3">
        <v>0.894</v>
      </c>
      <c r="J41" s="4">
        <f t="shared" si="2"/>
        <v>95.2</v>
      </c>
      <c r="K41" s="28">
        <f t="shared" si="3"/>
        <v>81.54</v>
      </c>
      <c r="L41" s="4">
        <f t="shared" si="4"/>
        <v>83.96</v>
      </c>
    </row>
    <row r="42" spans="1:12" ht="12">
      <c r="A42" s="36" t="s">
        <v>294</v>
      </c>
      <c r="B42" s="1" t="s">
        <v>33</v>
      </c>
      <c r="C42" s="1" t="s">
        <v>202</v>
      </c>
      <c r="D42" s="1" t="s">
        <v>203</v>
      </c>
      <c r="E42" s="3">
        <v>13.694</v>
      </c>
      <c r="F42" s="1">
        <v>2.279</v>
      </c>
      <c r="G42" s="1">
        <v>4.501</v>
      </c>
      <c r="H42" s="1">
        <v>4.781</v>
      </c>
      <c r="I42" s="3">
        <v>0.856</v>
      </c>
      <c r="J42" s="4">
        <f t="shared" si="2"/>
        <v>92.87</v>
      </c>
      <c r="K42" s="28">
        <f t="shared" si="3"/>
        <v>80.98</v>
      </c>
      <c r="L42" s="4">
        <f t="shared" si="4"/>
        <v>83.36</v>
      </c>
    </row>
    <row r="43" spans="1:12" ht="11.25">
      <c r="A43" s="36"/>
      <c r="C43" s="1"/>
      <c r="D43" s="1"/>
      <c r="E43" s="3"/>
      <c r="F43" s="1"/>
      <c r="G43" s="1"/>
      <c r="I43" s="3"/>
      <c r="J43" s="4"/>
      <c r="K43" s="28"/>
      <c r="L43" s="4"/>
    </row>
    <row r="44" spans="1:12" ht="12">
      <c r="A44" s="36" t="s">
        <v>288</v>
      </c>
      <c r="B44" s="1" t="s">
        <v>48</v>
      </c>
      <c r="C44" s="1" t="s">
        <v>167</v>
      </c>
      <c r="D44" s="1" t="s">
        <v>168</v>
      </c>
      <c r="E44" s="3">
        <v>15.745</v>
      </c>
      <c r="F44" s="3">
        <v>2.705</v>
      </c>
      <c r="G44" s="3">
        <v>4.88</v>
      </c>
      <c r="H44" s="3">
        <v>5.036</v>
      </c>
      <c r="I44" s="3">
        <v>0.89</v>
      </c>
      <c r="J44" s="4">
        <f t="shared" si="2"/>
        <v>96.24</v>
      </c>
      <c r="K44" s="28">
        <f t="shared" si="3"/>
        <v>81.76</v>
      </c>
      <c r="L44" s="4">
        <f t="shared" si="4"/>
        <v>82.82</v>
      </c>
    </row>
    <row r="45" spans="1:12" ht="12">
      <c r="A45" s="36" t="s">
        <v>288</v>
      </c>
      <c r="B45" s="1" t="s">
        <v>60</v>
      </c>
      <c r="C45" s="1" t="s">
        <v>169</v>
      </c>
      <c r="D45" s="1" t="s">
        <v>170</v>
      </c>
      <c r="E45" s="3">
        <v>15.925</v>
      </c>
      <c r="F45" s="3">
        <v>2.883</v>
      </c>
      <c r="G45" s="3">
        <v>5.312</v>
      </c>
      <c r="H45" s="3">
        <v>5.432</v>
      </c>
      <c r="I45" s="3">
        <v>1</v>
      </c>
      <c r="J45" s="4">
        <f t="shared" si="2"/>
        <v>97.29</v>
      </c>
      <c r="K45" s="28">
        <f t="shared" si="3"/>
        <v>81.17</v>
      </c>
      <c r="L45" s="4">
        <f t="shared" si="4"/>
        <v>81.9</v>
      </c>
    </row>
    <row r="46" spans="1:12" ht="12">
      <c r="A46" s="38" t="s">
        <v>288</v>
      </c>
      <c r="B46" s="1" t="s">
        <v>61</v>
      </c>
      <c r="C46" s="1" t="s">
        <v>171</v>
      </c>
      <c r="D46" s="1" t="s">
        <v>172</v>
      </c>
      <c r="E46" s="3">
        <v>13.425</v>
      </c>
      <c r="F46" s="3">
        <v>2.604</v>
      </c>
      <c r="G46" s="3">
        <v>4.101</v>
      </c>
      <c r="H46" s="3">
        <v>4.207</v>
      </c>
      <c r="I46" s="3">
        <v>0.812</v>
      </c>
      <c r="J46" s="4">
        <f t="shared" si="2"/>
        <v>96.88</v>
      </c>
      <c r="K46" s="28">
        <f t="shared" si="3"/>
        <v>80.2</v>
      </c>
      <c r="L46" s="4">
        <f t="shared" si="4"/>
        <v>80.6</v>
      </c>
    </row>
    <row r="47" spans="1:12" ht="12">
      <c r="A47" s="38" t="s">
        <v>288</v>
      </c>
      <c r="B47" s="1" t="s">
        <v>62</v>
      </c>
      <c r="C47" s="1" t="s">
        <v>173</v>
      </c>
      <c r="D47" s="1" t="s">
        <v>174</v>
      </c>
      <c r="E47" s="3">
        <v>11.091</v>
      </c>
      <c r="F47" s="3">
        <v>2.155</v>
      </c>
      <c r="G47" s="3">
        <v>3.318</v>
      </c>
      <c r="H47" s="3">
        <v>3.383</v>
      </c>
      <c r="I47" s="3">
        <v>0.66</v>
      </c>
      <c r="J47" s="4">
        <f t="shared" si="2"/>
        <v>97.61</v>
      </c>
      <c r="K47" s="28">
        <f t="shared" si="3"/>
        <v>80.11</v>
      </c>
      <c r="L47" s="4">
        <f t="shared" si="4"/>
        <v>80.57</v>
      </c>
    </row>
    <row r="48" spans="1:12" ht="12">
      <c r="A48" s="36" t="s">
        <v>288</v>
      </c>
      <c r="B48" s="1" t="s">
        <v>63</v>
      </c>
      <c r="C48" s="1" t="s">
        <v>175</v>
      </c>
      <c r="D48" s="1" t="s">
        <v>176</v>
      </c>
      <c r="E48" s="3">
        <v>15.597</v>
      </c>
      <c r="F48" s="3">
        <v>2.874</v>
      </c>
      <c r="G48" s="3">
        <v>5.179</v>
      </c>
      <c r="H48" s="3">
        <v>5.256</v>
      </c>
      <c r="I48" s="3">
        <v>0.979</v>
      </c>
      <c r="J48" s="4">
        <f t="shared" si="2"/>
        <v>98.2</v>
      </c>
      <c r="K48" s="28">
        <f t="shared" si="3"/>
        <v>81.1</v>
      </c>
      <c r="L48" s="4">
        <f t="shared" si="4"/>
        <v>81.57</v>
      </c>
    </row>
    <row r="49" spans="1:12" ht="12">
      <c r="A49" s="36" t="s">
        <v>288</v>
      </c>
      <c r="B49" s="1" t="s">
        <v>64</v>
      </c>
      <c r="C49" s="1" t="s">
        <v>177</v>
      </c>
      <c r="D49" s="1" t="s">
        <v>178</v>
      </c>
      <c r="E49" s="3">
        <v>11.403</v>
      </c>
      <c r="F49" s="3">
        <v>1.98</v>
      </c>
      <c r="G49" s="3">
        <v>3.565</v>
      </c>
      <c r="H49" s="3">
        <v>3.629</v>
      </c>
      <c r="I49" s="3">
        <v>0.647</v>
      </c>
      <c r="J49" s="4">
        <f t="shared" si="2"/>
        <v>97.85</v>
      </c>
      <c r="K49" s="28">
        <f t="shared" si="3"/>
        <v>81.85</v>
      </c>
      <c r="L49" s="4">
        <f t="shared" si="4"/>
        <v>82.64</v>
      </c>
    </row>
    <row r="50" spans="1:12" ht="12">
      <c r="A50" s="36" t="s">
        <v>288</v>
      </c>
      <c r="B50" s="1" t="s">
        <v>49</v>
      </c>
      <c r="C50" s="1" t="s">
        <v>179</v>
      </c>
      <c r="D50" s="1" t="s">
        <v>180</v>
      </c>
      <c r="E50" s="3">
        <v>12.51</v>
      </c>
      <c r="F50" s="3">
        <v>2.309</v>
      </c>
      <c r="G50" s="3">
        <v>3.986</v>
      </c>
      <c r="H50" s="3">
        <v>4.053</v>
      </c>
      <c r="I50" s="3">
        <v>0.672</v>
      </c>
      <c r="J50" s="4">
        <f t="shared" si="2"/>
        <v>98.02</v>
      </c>
      <c r="K50" s="28">
        <f t="shared" si="3"/>
        <v>83.14</v>
      </c>
      <c r="L50" s="4">
        <f t="shared" si="4"/>
        <v>81.54</v>
      </c>
    </row>
    <row r="51" spans="1:12" ht="12">
      <c r="A51" s="36" t="s">
        <v>288</v>
      </c>
      <c r="B51" s="1" t="s">
        <v>65</v>
      </c>
      <c r="C51" s="1" t="s">
        <v>181</v>
      </c>
      <c r="D51" s="1" t="s">
        <v>182</v>
      </c>
      <c r="E51" s="3">
        <v>12.674</v>
      </c>
      <c r="F51" s="3">
        <v>2.108</v>
      </c>
      <c r="G51" s="3">
        <v>4.692</v>
      </c>
      <c r="H51" s="3">
        <v>4.918</v>
      </c>
      <c r="I51" s="3">
        <v>0.893</v>
      </c>
      <c r="J51" s="4">
        <f t="shared" si="2"/>
        <v>94.39</v>
      </c>
      <c r="K51" s="28">
        <f t="shared" si="3"/>
        <v>80.97</v>
      </c>
      <c r="L51" s="4">
        <f t="shared" si="4"/>
        <v>83.37</v>
      </c>
    </row>
    <row r="52" spans="1:12" ht="12">
      <c r="A52" s="36" t="s">
        <v>288</v>
      </c>
      <c r="B52" s="1" t="s">
        <v>66</v>
      </c>
      <c r="C52" s="1" t="s">
        <v>183</v>
      </c>
      <c r="D52" s="1" t="s">
        <v>184</v>
      </c>
      <c r="E52" s="3">
        <v>17.41</v>
      </c>
      <c r="F52" s="3">
        <v>2.862</v>
      </c>
      <c r="G52" s="3">
        <v>4.48</v>
      </c>
      <c r="H52" s="3">
        <v>4.577</v>
      </c>
      <c r="I52" s="3">
        <v>0.838</v>
      </c>
      <c r="J52" s="4">
        <f t="shared" si="2"/>
        <v>97.41</v>
      </c>
      <c r="K52" s="28">
        <f t="shared" si="3"/>
        <v>81.29</v>
      </c>
      <c r="L52" s="4">
        <f t="shared" si="4"/>
        <v>83.56</v>
      </c>
    </row>
    <row r="53" spans="1:12" ht="12">
      <c r="A53" s="36" t="s">
        <v>288</v>
      </c>
      <c r="B53" s="1" t="s">
        <v>50</v>
      </c>
      <c r="C53" s="1" t="s">
        <v>185</v>
      </c>
      <c r="D53" s="1" t="s">
        <v>186</v>
      </c>
      <c r="E53" s="3">
        <v>17.65</v>
      </c>
      <c r="F53" s="3">
        <v>2.966</v>
      </c>
      <c r="G53" s="3">
        <v>5.004</v>
      </c>
      <c r="H53" s="3">
        <v>5.13</v>
      </c>
      <c r="I53" s="3">
        <v>1.019</v>
      </c>
      <c r="J53" s="4">
        <f t="shared" si="2"/>
        <v>96.94</v>
      </c>
      <c r="K53" s="28">
        <f t="shared" si="3"/>
        <v>79.64</v>
      </c>
      <c r="L53" s="4">
        <f t="shared" si="4"/>
        <v>83.2</v>
      </c>
    </row>
    <row r="54" spans="1:12" ht="12">
      <c r="A54" s="36" t="s">
        <v>288</v>
      </c>
      <c r="B54" s="1" t="s">
        <v>51</v>
      </c>
      <c r="C54" s="1" t="s">
        <v>187</v>
      </c>
      <c r="D54" s="1" t="s">
        <v>188</v>
      </c>
      <c r="E54" s="3">
        <v>15.753</v>
      </c>
      <c r="F54" s="3">
        <v>2.902</v>
      </c>
      <c r="G54" s="3">
        <v>4.229</v>
      </c>
      <c r="H54" s="3">
        <v>4.414</v>
      </c>
      <c r="I54" s="3">
        <v>0.864</v>
      </c>
      <c r="J54" s="4">
        <f t="shared" si="2"/>
        <v>94.79</v>
      </c>
      <c r="K54" s="28">
        <f t="shared" si="3"/>
        <v>79.57</v>
      </c>
      <c r="L54" s="4">
        <f t="shared" si="4"/>
        <v>81.58</v>
      </c>
    </row>
    <row r="55" spans="1:12" ht="12">
      <c r="A55" s="36" t="s">
        <v>288</v>
      </c>
      <c r="B55" s="1" t="s">
        <v>52</v>
      </c>
      <c r="C55" s="1" t="s">
        <v>175</v>
      </c>
      <c r="D55" s="1" t="s">
        <v>189</v>
      </c>
      <c r="E55" s="3">
        <v>18.16</v>
      </c>
      <c r="F55" s="3">
        <v>3.133</v>
      </c>
      <c r="G55" s="3">
        <v>4.547</v>
      </c>
      <c r="H55" s="3">
        <v>4.761</v>
      </c>
      <c r="I55" s="3">
        <v>0.866</v>
      </c>
      <c r="J55" s="4">
        <f t="shared" si="2"/>
        <v>94.51</v>
      </c>
      <c r="K55" s="28">
        <f t="shared" si="3"/>
        <v>80.95</v>
      </c>
      <c r="L55" s="4">
        <f t="shared" si="4"/>
        <v>82.75</v>
      </c>
    </row>
    <row r="56" spans="1:12" ht="12">
      <c r="A56" s="36" t="s">
        <v>288</v>
      </c>
      <c r="B56" s="1" t="s">
        <v>53</v>
      </c>
      <c r="C56" s="1" t="s">
        <v>190</v>
      </c>
      <c r="D56" s="1" t="s">
        <v>191</v>
      </c>
      <c r="E56" s="3">
        <v>15.753</v>
      </c>
      <c r="F56" s="3">
        <v>2.976</v>
      </c>
      <c r="G56" s="3">
        <v>3.939</v>
      </c>
      <c r="H56" s="3">
        <v>3.993</v>
      </c>
      <c r="I56" s="3">
        <v>0.825</v>
      </c>
      <c r="J56" s="4">
        <f t="shared" si="2"/>
        <v>98.3</v>
      </c>
      <c r="K56" s="28">
        <f t="shared" si="3"/>
        <v>79.06</v>
      </c>
      <c r="L56" s="4">
        <f t="shared" si="4"/>
        <v>81.11</v>
      </c>
    </row>
    <row r="57" spans="1:12" ht="12">
      <c r="A57" s="36" t="s">
        <v>288</v>
      </c>
      <c r="B57" s="1" t="s">
        <v>54</v>
      </c>
      <c r="C57" s="1" t="s">
        <v>192</v>
      </c>
      <c r="D57" s="1" t="s">
        <v>193</v>
      </c>
      <c r="E57" s="3">
        <v>13.165</v>
      </c>
      <c r="F57" s="3">
        <v>2.685</v>
      </c>
      <c r="G57" s="3">
        <v>3.719</v>
      </c>
      <c r="H57" s="3">
        <v>3.853</v>
      </c>
      <c r="I57" s="3">
        <v>0.786</v>
      </c>
      <c r="J57" s="4">
        <f t="shared" si="2"/>
        <v>95.63</v>
      </c>
      <c r="K57" s="28">
        <f t="shared" si="3"/>
        <v>78.87</v>
      </c>
      <c r="L57" s="4">
        <f t="shared" si="4"/>
        <v>79.61</v>
      </c>
    </row>
    <row r="58" spans="1:12" ht="12">
      <c r="A58" s="36" t="s">
        <v>288</v>
      </c>
      <c r="B58" s="1" t="s">
        <v>55</v>
      </c>
      <c r="C58" s="1" t="s">
        <v>194</v>
      </c>
      <c r="D58" s="1" t="s">
        <v>195</v>
      </c>
      <c r="E58" s="3">
        <v>15.49</v>
      </c>
      <c r="F58" s="3">
        <v>2.938</v>
      </c>
      <c r="G58" s="3">
        <v>5.034</v>
      </c>
      <c r="H58" s="3">
        <v>5.153</v>
      </c>
      <c r="I58" s="3">
        <v>1.012</v>
      </c>
      <c r="J58" s="4">
        <f t="shared" si="2"/>
        <v>97.13</v>
      </c>
      <c r="K58" s="28">
        <f t="shared" si="3"/>
        <v>79.9</v>
      </c>
      <c r="L58" s="4">
        <f t="shared" si="4"/>
        <v>81.03</v>
      </c>
    </row>
    <row r="59" spans="1:12" ht="12">
      <c r="A59" s="36" t="s">
        <v>288</v>
      </c>
      <c r="B59" s="1" t="s">
        <v>56</v>
      </c>
      <c r="C59" s="1" t="s">
        <v>181</v>
      </c>
      <c r="D59" s="1" t="s">
        <v>196</v>
      </c>
      <c r="E59" s="3">
        <v>20.267</v>
      </c>
      <c r="F59" s="3">
        <v>3.254</v>
      </c>
      <c r="G59" s="3">
        <v>5.487</v>
      </c>
      <c r="H59" s="3">
        <v>5.72</v>
      </c>
      <c r="I59" s="3">
        <v>1.008</v>
      </c>
      <c r="J59" s="4">
        <f t="shared" si="2"/>
        <v>95.06</v>
      </c>
      <c r="K59" s="28">
        <f t="shared" si="3"/>
        <v>81.63</v>
      </c>
      <c r="L59" s="4">
        <f t="shared" si="4"/>
        <v>83.94</v>
      </c>
    </row>
    <row r="60" spans="1:12" ht="12">
      <c r="A60" s="36" t="s">
        <v>288</v>
      </c>
      <c r="B60" s="1" t="s">
        <v>57</v>
      </c>
      <c r="C60" s="1" t="s">
        <v>197</v>
      </c>
      <c r="D60" s="1" t="s">
        <v>198</v>
      </c>
      <c r="E60" s="3">
        <v>18.258</v>
      </c>
      <c r="F60" s="3">
        <v>2.992</v>
      </c>
      <c r="G60" s="3">
        <v>6.027</v>
      </c>
      <c r="H60" s="3">
        <v>6.144</v>
      </c>
      <c r="I60" s="3">
        <v>1.116</v>
      </c>
      <c r="J60" s="4">
        <f t="shared" si="2"/>
        <v>97.67</v>
      </c>
      <c r="K60" s="28">
        <f t="shared" si="3"/>
        <v>81.48</v>
      </c>
      <c r="L60" s="4">
        <f t="shared" si="4"/>
        <v>83.61</v>
      </c>
    </row>
    <row r="61" spans="1:12" ht="12">
      <c r="A61" s="36" t="s">
        <v>288</v>
      </c>
      <c r="B61" s="1" t="s">
        <v>58</v>
      </c>
      <c r="C61" s="1" t="s">
        <v>102</v>
      </c>
      <c r="D61" s="1" t="s">
        <v>199</v>
      </c>
      <c r="E61" s="3">
        <v>9.931</v>
      </c>
      <c r="F61" s="3">
        <v>1.677</v>
      </c>
      <c r="G61" s="3">
        <v>4.135</v>
      </c>
      <c r="H61" s="3">
        <v>4.209</v>
      </c>
      <c r="I61" s="3">
        <v>0.718</v>
      </c>
      <c r="J61" s="4">
        <f t="shared" si="2"/>
        <v>97.88</v>
      </c>
      <c r="K61" s="28">
        <f t="shared" si="3"/>
        <v>82.64</v>
      </c>
      <c r="L61" s="4">
        <f t="shared" si="4"/>
        <v>83.11</v>
      </c>
    </row>
    <row r="62" spans="1:12" ht="12">
      <c r="A62" s="36" t="s">
        <v>288</v>
      </c>
      <c r="B62" s="1" t="s">
        <v>59</v>
      </c>
      <c r="C62" s="1" t="s">
        <v>200</v>
      </c>
      <c r="D62" s="1" t="s">
        <v>201</v>
      </c>
      <c r="E62" s="3">
        <v>14.613</v>
      </c>
      <c r="F62" s="3">
        <v>2.397</v>
      </c>
      <c r="G62" s="3">
        <v>5.525</v>
      </c>
      <c r="H62" s="3">
        <v>5.639</v>
      </c>
      <c r="I62" s="3">
        <v>0.984</v>
      </c>
      <c r="J62" s="4">
        <f t="shared" si="2"/>
        <v>97.55</v>
      </c>
      <c r="K62" s="28">
        <f t="shared" si="3"/>
        <v>82.19</v>
      </c>
      <c r="L62" s="4">
        <f t="shared" si="4"/>
        <v>83.6</v>
      </c>
    </row>
    <row r="63" spans="1:12" ht="12">
      <c r="A63" s="36" t="s">
        <v>288</v>
      </c>
      <c r="B63" s="1" t="s">
        <v>67</v>
      </c>
      <c r="C63" s="1" t="s">
        <v>202</v>
      </c>
      <c r="D63" s="1" t="s">
        <v>203</v>
      </c>
      <c r="E63" s="3">
        <v>16.216</v>
      </c>
      <c r="F63" s="3">
        <v>2.477</v>
      </c>
      <c r="G63" s="3">
        <v>4.799</v>
      </c>
      <c r="H63" s="3">
        <v>4.966</v>
      </c>
      <c r="I63" s="3">
        <v>0.883</v>
      </c>
      <c r="J63" s="4">
        <f t="shared" si="2"/>
        <v>95.91</v>
      </c>
      <c r="K63" s="28">
        <f t="shared" si="3"/>
        <v>81.6</v>
      </c>
      <c r="L63" s="4">
        <f t="shared" si="4"/>
        <v>84.72</v>
      </c>
    </row>
    <row r="64" spans="1:12" ht="11.25">
      <c r="A64" s="36"/>
      <c r="G64" s="2"/>
      <c r="H64" s="3"/>
      <c r="I64" s="3"/>
      <c r="J64" s="4"/>
      <c r="K64" s="28"/>
      <c r="L64" s="4"/>
    </row>
    <row r="65" spans="1:12" ht="12">
      <c r="A65" s="36">
        <v>35175</v>
      </c>
      <c r="B65" s="1" t="s">
        <v>64</v>
      </c>
      <c r="C65" s="1" t="s">
        <v>148</v>
      </c>
      <c r="D65" s="1" t="s">
        <v>149</v>
      </c>
      <c r="E65" s="3">
        <v>36.651</v>
      </c>
      <c r="F65" s="1">
        <v>7.644</v>
      </c>
      <c r="G65" s="3">
        <v>8.015</v>
      </c>
      <c r="H65" s="3">
        <v>8.769</v>
      </c>
      <c r="I65" s="3">
        <v>1.827</v>
      </c>
      <c r="J65" s="4">
        <f aca="true" t="shared" si="5" ref="J65:J70">(G65-I65)/(H65-I65)*100</f>
        <v>89.14</v>
      </c>
      <c r="K65" s="28">
        <f aca="true" t="shared" si="6" ref="K65:K70">(G65-I65)/G65*100</f>
        <v>77.21</v>
      </c>
      <c r="L65" s="4">
        <f t="shared" si="4"/>
        <v>79.14</v>
      </c>
    </row>
    <row r="66" spans="1:12" ht="12">
      <c r="A66" s="36">
        <v>35175</v>
      </c>
      <c r="B66" s="1" t="s">
        <v>20</v>
      </c>
      <c r="C66" s="1" t="s">
        <v>72</v>
      </c>
      <c r="D66" s="1" t="s">
        <v>150</v>
      </c>
      <c r="E66" s="3">
        <v>46.259</v>
      </c>
      <c r="F66" s="1">
        <v>9.695</v>
      </c>
      <c r="G66" s="3">
        <v>7.183</v>
      </c>
      <c r="H66" s="3">
        <v>8.002</v>
      </c>
      <c r="I66" s="3">
        <v>2.03</v>
      </c>
      <c r="J66" s="4">
        <f t="shared" si="5"/>
        <v>86.29</v>
      </c>
      <c r="K66" s="28">
        <f t="shared" si="6"/>
        <v>71.74</v>
      </c>
      <c r="L66" s="4">
        <f t="shared" si="4"/>
        <v>79.04</v>
      </c>
    </row>
    <row r="67" spans="1:12" ht="12">
      <c r="A67" s="36">
        <v>35175</v>
      </c>
      <c r="B67" s="1" t="s">
        <v>50</v>
      </c>
      <c r="C67" s="1" t="s">
        <v>78</v>
      </c>
      <c r="D67" s="1" t="s">
        <v>153</v>
      </c>
      <c r="E67" s="3">
        <v>36.308</v>
      </c>
      <c r="F67" s="1">
        <v>8.712</v>
      </c>
      <c r="G67" s="3">
        <v>9.16</v>
      </c>
      <c r="H67" s="3">
        <v>9.996</v>
      </c>
      <c r="I67" s="3">
        <v>2.134</v>
      </c>
      <c r="J67" s="4">
        <f t="shared" si="5"/>
        <v>89.37</v>
      </c>
      <c r="K67" s="28">
        <f t="shared" si="6"/>
        <v>76.7</v>
      </c>
      <c r="L67" s="4">
        <f>(E67-F67)*100/E67</f>
        <v>76.01</v>
      </c>
    </row>
    <row r="68" spans="1:12" ht="12">
      <c r="A68" s="36">
        <v>35175</v>
      </c>
      <c r="B68" s="1" t="s">
        <v>24</v>
      </c>
      <c r="C68" s="1" t="s">
        <v>76</v>
      </c>
      <c r="D68" s="1" t="s">
        <v>154</v>
      </c>
      <c r="E68" s="3">
        <v>22.153</v>
      </c>
      <c r="F68" s="1">
        <v>8.489</v>
      </c>
      <c r="G68" s="3">
        <v>9.054</v>
      </c>
      <c r="H68" s="3">
        <v>9.595</v>
      </c>
      <c r="I68" s="3">
        <v>2.005</v>
      </c>
      <c r="J68" s="4">
        <f t="shared" si="5"/>
        <v>92.87</v>
      </c>
      <c r="K68" s="28">
        <f t="shared" si="6"/>
        <v>77.86</v>
      </c>
      <c r="L68" s="4">
        <f>(E68-F68)*100/E68</f>
        <v>61.68</v>
      </c>
    </row>
    <row r="69" spans="1:12" ht="12">
      <c r="A69" s="36">
        <v>35175</v>
      </c>
      <c r="B69" s="1" t="s">
        <v>54</v>
      </c>
      <c r="C69" s="1" t="s">
        <v>89</v>
      </c>
      <c r="D69" s="1" t="s">
        <v>136</v>
      </c>
      <c r="E69" s="3">
        <v>40.732</v>
      </c>
      <c r="F69" s="1">
        <v>7.864</v>
      </c>
      <c r="G69" s="3">
        <v>9.521</v>
      </c>
      <c r="H69" s="3">
        <v>10.346</v>
      </c>
      <c r="I69" s="3">
        <v>2.067</v>
      </c>
      <c r="J69" s="4">
        <f t="shared" si="5"/>
        <v>90.04</v>
      </c>
      <c r="K69" s="28">
        <f t="shared" si="6"/>
        <v>78.29</v>
      </c>
      <c r="L69" s="4">
        <f>(E69-F69)*100/E69</f>
        <v>80.69</v>
      </c>
    </row>
    <row r="70" spans="1:12" ht="12">
      <c r="A70" s="36">
        <v>35175</v>
      </c>
      <c r="B70" s="1" t="s">
        <v>28</v>
      </c>
      <c r="C70" s="1" t="s">
        <v>137</v>
      </c>
      <c r="D70" s="1" t="s">
        <v>138</v>
      </c>
      <c r="E70" s="3">
        <v>19.464</v>
      </c>
      <c r="F70" s="1">
        <v>8.116</v>
      </c>
      <c r="G70" s="3">
        <v>9.239</v>
      </c>
      <c r="H70" s="3">
        <v>10.337</v>
      </c>
      <c r="I70" s="3">
        <v>2.177</v>
      </c>
      <c r="J70" s="4">
        <f t="shared" si="5"/>
        <v>86.54</v>
      </c>
      <c r="K70" s="28">
        <f t="shared" si="6"/>
        <v>76.44</v>
      </c>
      <c r="L70" s="4">
        <f>(E70-F70)*100/E70</f>
        <v>58.3</v>
      </c>
    </row>
    <row r="71" spans="1:11" ht="11.25">
      <c r="A71" s="36"/>
      <c r="E71" s="3"/>
      <c r="F71" s="1"/>
      <c r="H71" s="3"/>
      <c r="I71" s="3"/>
      <c r="J71" s="4"/>
      <c r="K71" s="28"/>
    </row>
    <row r="72" spans="1:12" ht="12">
      <c r="A72" s="36">
        <v>37030</v>
      </c>
      <c r="B72" s="1" t="s">
        <v>60</v>
      </c>
      <c r="C72" s="1" t="s">
        <v>169</v>
      </c>
      <c r="D72" s="1" t="s">
        <v>170</v>
      </c>
      <c r="E72" s="1">
        <v>123.148</v>
      </c>
      <c r="F72" s="1">
        <v>38.815</v>
      </c>
      <c r="G72" s="1">
        <v>4.681</v>
      </c>
      <c r="H72" s="1">
        <v>4.975</v>
      </c>
      <c r="I72" s="1">
        <v>1.306</v>
      </c>
      <c r="J72" s="4">
        <f>(G72-I72)/(H72-I72)*100</f>
        <v>91.99</v>
      </c>
      <c r="K72" s="4">
        <f>(G72-I72)*100/G72</f>
        <v>72.1</v>
      </c>
      <c r="L72" s="4">
        <f>(E72-F72)*100/E72</f>
        <v>68.48</v>
      </c>
    </row>
    <row r="73" spans="1:12" ht="12">
      <c r="A73" s="36">
        <v>37030</v>
      </c>
      <c r="B73" s="1" t="s">
        <v>49</v>
      </c>
      <c r="C73" s="1" t="s">
        <v>72</v>
      </c>
      <c r="D73" s="1" t="s">
        <v>150</v>
      </c>
      <c r="E73" s="1">
        <v>121.019</v>
      </c>
      <c r="F73" s="1">
        <v>37.824</v>
      </c>
      <c r="G73" s="3">
        <v>3.28</v>
      </c>
      <c r="H73" s="3">
        <v>3.537</v>
      </c>
      <c r="I73" s="3">
        <v>0.983</v>
      </c>
      <c r="J73" s="4">
        <f>(G73-I73)/(H73-I73)*100</f>
        <v>89.94</v>
      </c>
      <c r="K73" s="4">
        <f>(G73-I73)*100/G73</f>
        <v>70.03</v>
      </c>
      <c r="L73" s="4">
        <f>(E73-F73)*100/E73</f>
        <v>68.75</v>
      </c>
    </row>
    <row r="74" spans="1:12" ht="12">
      <c r="A74" s="36">
        <v>37030</v>
      </c>
      <c r="B74" s="1" t="s">
        <v>50</v>
      </c>
      <c r="C74" s="1" t="s">
        <v>78</v>
      </c>
      <c r="D74" s="1" t="s">
        <v>153</v>
      </c>
      <c r="E74" s="1">
        <v>140.845</v>
      </c>
      <c r="F74" s="1">
        <v>38.823</v>
      </c>
      <c r="G74" s="3">
        <v>3.118</v>
      </c>
      <c r="H74" s="3">
        <v>3.17</v>
      </c>
      <c r="I74" s="3">
        <v>0.81</v>
      </c>
      <c r="J74" s="4">
        <f>(G74-I74)/(H74-I74)*100</f>
        <v>97.8</v>
      </c>
      <c r="K74" s="4">
        <f>(G74-I74)*100/G74</f>
        <v>74.02</v>
      </c>
      <c r="L74" s="4">
        <f>(E74-F74)*100/E74</f>
        <v>72.44</v>
      </c>
    </row>
    <row r="75" spans="1:12" ht="11.25">
      <c r="A75" s="36"/>
      <c r="E75" s="1"/>
      <c r="F75" s="1"/>
      <c r="H75" s="3"/>
      <c r="I75" s="3"/>
      <c r="J75" s="4"/>
      <c r="K75" s="4"/>
      <c r="L75" s="4"/>
    </row>
    <row r="76" spans="1:11" ht="11.25">
      <c r="A76" s="36"/>
      <c r="E76" s="3"/>
      <c r="H76" s="3"/>
      <c r="I76" s="3"/>
      <c r="J76" s="4"/>
      <c r="K76" s="28"/>
    </row>
    <row r="77" spans="1:12" ht="11.25">
      <c r="A77" s="36"/>
      <c r="E77" s="1"/>
      <c r="F77" s="1"/>
      <c r="G77" s="1"/>
      <c r="J77" s="4"/>
      <c r="K77" s="4"/>
      <c r="L77" s="4"/>
    </row>
    <row r="78" spans="1:11" ht="11.25">
      <c r="A78" s="36"/>
      <c r="C78" s="1"/>
      <c r="D78" s="1"/>
      <c r="E78" s="3"/>
      <c r="H78" s="3"/>
      <c r="I78" s="3"/>
      <c r="J78" s="4"/>
      <c r="K78" s="28"/>
    </row>
    <row r="79" spans="1:11" ht="11.25">
      <c r="A79" s="36"/>
      <c r="C79" s="1"/>
      <c r="D79" s="1"/>
      <c r="E79" s="3"/>
      <c r="H79" s="3"/>
      <c r="I79" s="3"/>
      <c r="J79" s="4"/>
      <c r="K79" s="28"/>
    </row>
    <row r="80" spans="1:11" ht="11.25">
      <c r="A80" s="36"/>
      <c r="E80" s="3"/>
      <c r="H80" s="3"/>
      <c r="I80" s="3"/>
      <c r="J80" s="4"/>
      <c r="K80" s="28"/>
    </row>
    <row r="81" spans="1:11" ht="11.25">
      <c r="A81" s="36"/>
      <c r="E81" s="3"/>
      <c r="F81" s="1"/>
      <c r="H81" s="3"/>
      <c r="I81" s="3"/>
      <c r="J81" s="4"/>
      <c r="K81" s="28"/>
    </row>
    <row r="82" spans="1:12" ht="11.25">
      <c r="A82" s="36"/>
      <c r="C82" s="1"/>
      <c r="D82" s="1"/>
      <c r="E82" s="1"/>
      <c r="F82" s="1"/>
      <c r="H82" s="3"/>
      <c r="I82" s="3"/>
      <c r="J82" s="4"/>
      <c r="K82" s="4"/>
      <c r="L82" s="4"/>
    </row>
    <row r="83" spans="1:11" ht="11.25">
      <c r="A83" s="36"/>
      <c r="C83" s="1"/>
      <c r="D83" s="1"/>
      <c r="E83" s="3"/>
      <c r="H83" s="3"/>
      <c r="I83" s="3"/>
      <c r="J83" s="4"/>
      <c r="K83" s="28"/>
    </row>
    <row r="84" spans="1:11" ht="11.25">
      <c r="A84" s="36"/>
      <c r="E84" s="3"/>
      <c r="H84" s="3"/>
      <c r="I84" s="3"/>
      <c r="J84" s="4"/>
      <c r="K84" s="28"/>
    </row>
    <row r="85" spans="1:12" ht="11.25">
      <c r="A85" s="36"/>
      <c r="E85" s="1"/>
      <c r="F85" s="1"/>
      <c r="H85" s="3"/>
      <c r="I85" s="3"/>
      <c r="J85" s="4"/>
      <c r="K85" s="4"/>
      <c r="L85" s="4"/>
    </row>
    <row r="86" spans="1:11" ht="11.25">
      <c r="A86" s="36"/>
      <c r="E86" s="3"/>
      <c r="F86" s="1"/>
      <c r="H86" s="3"/>
      <c r="I86" s="3"/>
      <c r="J86" s="4"/>
      <c r="K86" s="28"/>
    </row>
    <row r="87" spans="1:11" ht="11.25">
      <c r="A87" s="36"/>
      <c r="E87" s="3"/>
      <c r="H87" s="3"/>
      <c r="I87" s="3"/>
      <c r="J87" s="4"/>
      <c r="K87" s="28"/>
    </row>
    <row r="88" spans="1:11" ht="11.25">
      <c r="A88" s="36"/>
      <c r="E88" s="3"/>
      <c r="H88" s="3"/>
      <c r="I88" s="3"/>
      <c r="J88" s="4"/>
      <c r="K88" s="28"/>
    </row>
    <row r="89" spans="1:11" ht="11.25">
      <c r="A89" s="36"/>
      <c r="E89" s="3"/>
      <c r="F89" s="1"/>
      <c r="H89" s="3"/>
      <c r="I89" s="3"/>
      <c r="J89" s="4"/>
      <c r="K89" s="28"/>
    </row>
    <row r="90" spans="1:11" ht="11.25">
      <c r="A90" s="36"/>
      <c r="E90" s="3"/>
      <c r="F90" s="1"/>
      <c r="H90" s="3"/>
      <c r="I90" s="3"/>
      <c r="J90" s="4"/>
      <c r="K90" s="28"/>
    </row>
    <row r="91" spans="1:11" ht="11.25">
      <c r="A91" s="36"/>
      <c r="E91" s="3"/>
      <c r="H91" s="3"/>
      <c r="I91" s="3"/>
      <c r="J91" s="4"/>
      <c r="K91" s="28"/>
    </row>
    <row r="92" spans="1:11" ht="11.25">
      <c r="A92" s="36"/>
      <c r="E92" s="3"/>
      <c r="H92" s="3"/>
      <c r="I92" s="3"/>
      <c r="J92" s="4"/>
      <c r="K92" s="28"/>
    </row>
    <row r="93" spans="1:11" ht="11.25">
      <c r="A93" s="36"/>
      <c r="E93" s="3"/>
      <c r="H93" s="3"/>
      <c r="I93" s="3"/>
      <c r="J93" s="4"/>
      <c r="K93" s="28"/>
    </row>
    <row r="94" spans="1:11" ht="11.25">
      <c r="A94" s="36"/>
      <c r="E94" s="3"/>
      <c r="H94" s="3"/>
      <c r="I94" s="3"/>
      <c r="J94" s="4"/>
      <c r="K94" s="28"/>
    </row>
    <row r="96" spans="1:11" ht="11.25">
      <c r="A96" s="36"/>
      <c r="H96" s="4"/>
      <c r="I96" s="5"/>
      <c r="K96" s="28"/>
    </row>
    <row r="97" ht="11.25">
      <c r="K97" s="28"/>
    </row>
    <row r="98" spans="8:9" ht="11.25">
      <c r="H98" s="4"/>
      <c r="I98" s="5"/>
    </row>
    <row r="99" spans="5:7" ht="11.25">
      <c r="E99" s="1"/>
      <c r="F99" s="1"/>
      <c r="G99" s="1"/>
    </row>
    <row r="100" spans="5:7" ht="11.25">
      <c r="E100" s="1"/>
      <c r="F100" s="1"/>
      <c r="G100" s="1"/>
    </row>
    <row r="101" spans="5:7" ht="11.25">
      <c r="E101" s="1"/>
      <c r="F101" s="1"/>
      <c r="G101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pane xSplit="2" ySplit="1" topLeftCell="E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2" sqref="J22"/>
    </sheetView>
  </sheetViews>
  <sheetFormatPr defaultColWidth="9.00390625" defaultRowHeight="14.25"/>
  <cols>
    <col min="1" max="1" width="8.50390625" style="37" customWidth="1"/>
    <col min="2" max="2" width="7.625" style="1" customWidth="1"/>
    <col min="3" max="4" width="10.875" style="17" customWidth="1"/>
    <col min="5" max="5" width="8.50390625" style="2" customWidth="1"/>
    <col min="6" max="7" width="8.50390625" style="3" customWidth="1"/>
    <col min="8" max="9" width="8.50390625" style="1" customWidth="1"/>
    <col min="10" max="10" width="11.375" style="1" customWidth="1"/>
    <col min="11" max="16384" width="9.00390625" style="1" customWidth="1"/>
  </cols>
  <sheetData>
    <row r="1" spans="1:12" s="13" customFormat="1" ht="38.25" customHeight="1">
      <c r="A1" s="35" t="s">
        <v>279</v>
      </c>
      <c r="B1" s="30" t="s">
        <v>280</v>
      </c>
      <c r="C1" s="30" t="s">
        <v>281</v>
      </c>
      <c r="D1" s="30" t="s">
        <v>282</v>
      </c>
      <c r="E1" s="30" t="s">
        <v>299</v>
      </c>
      <c r="F1" s="30" t="s">
        <v>301</v>
      </c>
      <c r="G1" s="30" t="s">
        <v>283</v>
      </c>
      <c r="H1" s="30" t="s">
        <v>284</v>
      </c>
      <c r="I1" s="30" t="s">
        <v>285</v>
      </c>
      <c r="J1" s="30" t="s">
        <v>286</v>
      </c>
      <c r="K1" s="30" t="s">
        <v>287</v>
      </c>
      <c r="L1" s="30" t="s">
        <v>287</v>
      </c>
    </row>
    <row r="2" spans="1:12" ht="12">
      <c r="A2" s="36">
        <v>35161</v>
      </c>
      <c r="B2" s="1" t="s">
        <v>34</v>
      </c>
      <c r="C2" s="1" t="s">
        <v>210</v>
      </c>
      <c r="D2" s="1" t="s">
        <v>212</v>
      </c>
      <c r="G2" s="3">
        <v>3.002</v>
      </c>
      <c r="H2" s="3">
        <v>3.218</v>
      </c>
      <c r="I2" s="3">
        <v>0.779</v>
      </c>
      <c r="J2" s="4">
        <f>(G2-I2)/(H2-I2)*100</f>
        <v>91.14</v>
      </c>
      <c r="K2" s="28">
        <f>(G2-I2)/G2*100</f>
        <v>74.05</v>
      </c>
      <c r="L2" s="28"/>
    </row>
    <row r="3" spans="1:12" ht="12">
      <c r="A3" s="36">
        <v>35161</v>
      </c>
      <c r="B3" s="1" t="s">
        <v>35</v>
      </c>
      <c r="C3" s="1" t="s">
        <v>213</v>
      </c>
      <c r="D3" s="1" t="s">
        <v>214</v>
      </c>
      <c r="G3" s="3">
        <v>3.018</v>
      </c>
      <c r="H3" s="3">
        <v>3.111</v>
      </c>
      <c r="I3" s="3">
        <v>0.791</v>
      </c>
      <c r="J3" s="4">
        <f>(G3-I3)/(H3-I3)*100</f>
        <v>95.99</v>
      </c>
      <c r="K3" s="28">
        <f>(G3-I3)/G3*100</f>
        <v>73.79</v>
      </c>
      <c r="L3" s="28"/>
    </row>
    <row r="4" spans="1:12" ht="11.25">
      <c r="A4" s="36"/>
      <c r="C4" s="1"/>
      <c r="D4" s="1"/>
      <c r="H4" s="3"/>
      <c r="I4" s="3"/>
      <c r="J4" s="4"/>
      <c r="K4" s="28"/>
      <c r="L4" s="28"/>
    </row>
    <row r="5" spans="1:12" ht="12">
      <c r="A5" s="36">
        <v>35175</v>
      </c>
      <c r="B5" s="1" t="s">
        <v>43</v>
      </c>
      <c r="C5" s="1" t="s">
        <v>204</v>
      </c>
      <c r="D5" s="1" t="s">
        <v>205</v>
      </c>
      <c r="E5" s="3">
        <v>39.683</v>
      </c>
      <c r="F5" s="1">
        <v>9.956</v>
      </c>
      <c r="G5" s="3">
        <v>8.426</v>
      </c>
      <c r="H5" s="3">
        <v>9.091</v>
      </c>
      <c r="I5" s="3">
        <v>2.057</v>
      </c>
      <c r="J5" s="4">
        <f aca="true" t="shared" si="0" ref="J5:J10">(G5-I5)/(H5-I5)*100</f>
        <v>90.55</v>
      </c>
      <c r="K5" s="28">
        <f aca="true" t="shared" si="1" ref="K5:K10">(G5-I5)/G5*100</f>
        <v>75.59</v>
      </c>
      <c r="L5" s="28">
        <f aca="true" t="shared" si="2" ref="L5:L10">(E5-F5)*100/E5</f>
        <v>74.91</v>
      </c>
    </row>
    <row r="6" spans="1:12" ht="12">
      <c r="A6" s="36">
        <v>35175</v>
      </c>
      <c r="B6" s="1" t="s">
        <v>37</v>
      </c>
      <c r="C6" s="1" t="s">
        <v>206</v>
      </c>
      <c r="D6" s="1" t="s">
        <v>207</v>
      </c>
      <c r="E6" s="3">
        <v>37.952</v>
      </c>
      <c r="F6" s="1">
        <v>7.893</v>
      </c>
      <c r="G6" s="3">
        <v>7.739</v>
      </c>
      <c r="H6" s="3">
        <v>8.2</v>
      </c>
      <c r="I6" s="3">
        <v>1.85</v>
      </c>
      <c r="J6" s="4">
        <f t="shared" si="0"/>
        <v>92.74</v>
      </c>
      <c r="K6" s="28">
        <f t="shared" si="1"/>
        <v>76.1</v>
      </c>
      <c r="L6" s="28">
        <f t="shared" si="2"/>
        <v>79.2</v>
      </c>
    </row>
    <row r="7" spans="1:12" ht="12">
      <c r="A7" s="36">
        <v>35175</v>
      </c>
      <c r="B7" s="1" t="s">
        <v>44</v>
      </c>
      <c r="C7" s="1" t="s">
        <v>208</v>
      </c>
      <c r="D7" s="1" t="s">
        <v>209</v>
      </c>
      <c r="E7" s="3">
        <v>25.875</v>
      </c>
      <c r="F7" s="1">
        <v>8.854</v>
      </c>
      <c r="G7" s="3">
        <v>3.636</v>
      </c>
      <c r="H7" s="3">
        <v>3.915</v>
      </c>
      <c r="I7" s="3">
        <v>0.978</v>
      </c>
      <c r="J7" s="4">
        <f t="shared" si="0"/>
        <v>90.5</v>
      </c>
      <c r="K7" s="28">
        <f t="shared" si="1"/>
        <v>73.1</v>
      </c>
      <c r="L7" s="28">
        <f t="shared" si="2"/>
        <v>65.78</v>
      </c>
    </row>
    <row r="8" spans="1:12" ht="12">
      <c r="A8" s="36">
        <v>35175</v>
      </c>
      <c r="B8" s="1" t="s">
        <v>38</v>
      </c>
      <c r="C8" s="1" t="s">
        <v>210</v>
      </c>
      <c r="D8" s="1" t="s">
        <v>211</v>
      </c>
      <c r="E8" s="3">
        <v>22.013</v>
      </c>
      <c r="F8" s="1">
        <v>7.949</v>
      </c>
      <c r="G8" s="3">
        <v>3.702</v>
      </c>
      <c r="H8" s="3">
        <v>3.947</v>
      </c>
      <c r="I8" s="3">
        <v>0.099</v>
      </c>
      <c r="J8" s="4">
        <f t="shared" si="0"/>
        <v>93.63</v>
      </c>
      <c r="K8" s="28">
        <f t="shared" si="1"/>
        <v>97.33</v>
      </c>
      <c r="L8" s="28">
        <f t="shared" si="2"/>
        <v>63.89</v>
      </c>
    </row>
    <row r="9" spans="1:12" ht="12">
      <c r="A9" s="36">
        <v>35175</v>
      </c>
      <c r="B9" s="1" t="s">
        <v>45</v>
      </c>
      <c r="C9" s="1" t="s">
        <v>210</v>
      </c>
      <c r="D9" s="1" t="s">
        <v>212</v>
      </c>
      <c r="E9" s="3">
        <v>27.026</v>
      </c>
      <c r="F9" s="1">
        <v>6.245</v>
      </c>
      <c r="G9" s="3">
        <v>5.154</v>
      </c>
      <c r="H9" s="3">
        <v>5.307</v>
      </c>
      <c r="I9" s="3">
        <v>1.241</v>
      </c>
      <c r="J9" s="4">
        <f t="shared" si="0"/>
        <v>96.24</v>
      </c>
      <c r="K9" s="28">
        <f t="shared" si="1"/>
        <v>75.92</v>
      </c>
      <c r="L9" s="28">
        <f t="shared" si="2"/>
        <v>76.89</v>
      </c>
    </row>
    <row r="10" spans="1:12" ht="12">
      <c r="A10" s="36">
        <v>35175</v>
      </c>
      <c r="B10" s="1" t="s">
        <v>35</v>
      </c>
      <c r="C10" s="1" t="s">
        <v>213</v>
      </c>
      <c r="D10" s="1" t="s">
        <v>214</v>
      </c>
      <c r="E10" s="3">
        <v>23.458</v>
      </c>
      <c r="F10" s="1">
        <v>7.729</v>
      </c>
      <c r="G10" s="3">
        <v>6.676</v>
      </c>
      <c r="H10" s="3">
        <v>6.932</v>
      </c>
      <c r="I10" s="3">
        <v>1.568</v>
      </c>
      <c r="J10" s="4">
        <f t="shared" si="0"/>
        <v>95.23</v>
      </c>
      <c r="K10" s="28">
        <f t="shared" si="1"/>
        <v>76.51</v>
      </c>
      <c r="L10" s="28">
        <f t="shared" si="2"/>
        <v>67.05</v>
      </c>
    </row>
    <row r="11" spans="1:12" ht="11.25">
      <c r="A11" s="36"/>
      <c r="C11" s="1"/>
      <c r="D11" s="1"/>
      <c r="E11" s="3"/>
      <c r="F11" s="1"/>
      <c r="H11" s="3"/>
      <c r="I11" s="3"/>
      <c r="J11" s="4"/>
      <c r="K11" s="28"/>
      <c r="L11" s="28"/>
    </row>
    <row r="12" spans="1:12" ht="12">
      <c r="A12" s="36">
        <v>37030</v>
      </c>
      <c r="B12" s="1" t="s">
        <v>46</v>
      </c>
      <c r="C12" s="1" t="s">
        <v>206</v>
      </c>
      <c r="D12" s="1" t="s">
        <v>207</v>
      </c>
      <c r="E12" s="3">
        <v>160.942</v>
      </c>
      <c r="F12" s="3">
        <v>50.539</v>
      </c>
      <c r="G12" s="3">
        <v>8.87</v>
      </c>
      <c r="H12" s="3">
        <v>10.118</v>
      </c>
      <c r="I12" s="3">
        <v>2.582</v>
      </c>
      <c r="J12" s="4">
        <f>(G12-I12)/(H12-I12)*100</f>
        <v>83.44</v>
      </c>
      <c r="K12" s="28">
        <f>(G12-I12)*100/G12</f>
        <v>70.89</v>
      </c>
      <c r="L12" s="28">
        <f>(E12-F12)*100/E12</f>
        <v>68.6</v>
      </c>
    </row>
    <row r="13" spans="1:12" ht="12">
      <c r="A13" s="36">
        <v>37030</v>
      </c>
      <c r="B13" s="1" t="s">
        <v>44</v>
      </c>
      <c r="C13" s="1" t="s">
        <v>208</v>
      </c>
      <c r="D13" s="1" t="s">
        <v>209</v>
      </c>
      <c r="E13" s="3">
        <v>105.185</v>
      </c>
      <c r="F13" s="3">
        <v>32.122</v>
      </c>
      <c r="G13" s="3">
        <v>2.664</v>
      </c>
      <c r="H13" s="3">
        <v>3.016</v>
      </c>
      <c r="I13" s="3">
        <v>0.757</v>
      </c>
      <c r="J13" s="4">
        <f>(G13-I13)/(H13-I13)*100</f>
        <v>84.42</v>
      </c>
      <c r="K13" s="28">
        <f>(G13-I13)*100/G13</f>
        <v>71.58</v>
      </c>
      <c r="L13" s="28">
        <f>(E13-F13)*100/E13</f>
        <v>69.46</v>
      </c>
    </row>
    <row r="14" spans="1:12" ht="12">
      <c r="A14" s="36">
        <v>37030</v>
      </c>
      <c r="B14" s="1" t="s">
        <v>47</v>
      </c>
      <c r="C14" s="1" t="s">
        <v>213</v>
      </c>
      <c r="D14" s="1" t="s">
        <v>214</v>
      </c>
      <c r="E14" s="3">
        <v>141.972</v>
      </c>
      <c r="F14" s="3">
        <v>40.74</v>
      </c>
      <c r="G14" s="3">
        <v>6.598</v>
      </c>
      <c r="H14" s="3">
        <v>7.241</v>
      </c>
      <c r="I14" s="3">
        <v>1.606</v>
      </c>
      <c r="J14" s="4">
        <f>(G14-I14)/(H14-I14)*100</f>
        <v>88.59</v>
      </c>
      <c r="K14" s="28">
        <f>(G14-I14)*100/G14</f>
        <v>75.66</v>
      </c>
      <c r="L14" s="28">
        <f>(E14-F14)*100/E14</f>
        <v>71.3</v>
      </c>
    </row>
    <row r="15" spans="1:12" ht="11.25">
      <c r="A15" s="36"/>
      <c r="C15" s="1"/>
      <c r="D15" s="1"/>
      <c r="E15" s="3"/>
      <c r="F15" s="1"/>
      <c r="H15" s="3"/>
      <c r="I15" s="3"/>
      <c r="J15" s="4"/>
      <c r="K15" s="28"/>
      <c r="L15" s="28"/>
    </row>
    <row r="16" spans="1:12" ht="11.25">
      <c r="A16" s="36"/>
      <c r="E16" s="3"/>
      <c r="H16" s="3"/>
      <c r="I16" s="3"/>
      <c r="J16" s="4"/>
      <c r="K16" s="28"/>
      <c r="L16" s="28"/>
    </row>
    <row r="17" spans="1:12" ht="11.25">
      <c r="A17" s="36"/>
      <c r="C17" s="1"/>
      <c r="D17" s="1"/>
      <c r="E17" s="3"/>
      <c r="H17" s="3"/>
      <c r="I17" s="3"/>
      <c r="J17" s="4"/>
      <c r="K17" s="28"/>
      <c r="L17" s="28"/>
    </row>
    <row r="18" spans="1:12" ht="11.25">
      <c r="A18" s="36"/>
      <c r="C18" s="1"/>
      <c r="D18" s="1"/>
      <c r="E18" s="3"/>
      <c r="F18" s="1"/>
      <c r="H18" s="3"/>
      <c r="I18" s="3"/>
      <c r="J18" s="4"/>
      <c r="K18" s="28"/>
      <c r="L18" s="28"/>
    </row>
    <row r="19" spans="1:12" ht="11.25">
      <c r="A19" s="36"/>
      <c r="C19" s="1"/>
      <c r="D19" s="1"/>
      <c r="E19" s="3"/>
      <c r="F19" s="1"/>
      <c r="H19" s="3"/>
      <c r="I19" s="3"/>
      <c r="J19" s="4"/>
      <c r="K19" s="28"/>
      <c r="L19" s="28"/>
    </row>
    <row r="20" spans="3:4" ht="11.25">
      <c r="C20" s="1"/>
      <c r="D20" s="1"/>
    </row>
    <row r="21" spans="8:12" ht="11.25">
      <c r="H21" s="4"/>
      <c r="I21" s="5"/>
      <c r="K21" s="28"/>
      <c r="L21" s="28"/>
    </row>
    <row r="22" spans="3:9" ht="11.25">
      <c r="C22" s="1"/>
      <c r="D22" s="1"/>
      <c r="H22" s="4"/>
      <c r="I22" s="5"/>
    </row>
    <row r="23" spans="3:7" ht="11.25">
      <c r="C23" s="1"/>
      <c r="D23" s="1"/>
      <c r="E23" s="1"/>
      <c r="F23" s="1"/>
      <c r="G23" s="1"/>
    </row>
    <row r="24" spans="5:7" ht="11.25">
      <c r="E24" s="1"/>
      <c r="F24" s="1"/>
      <c r="G24" s="1"/>
    </row>
    <row r="25" spans="5:7" ht="11.25">
      <c r="E25" s="1"/>
      <c r="F25" s="1"/>
      <c r="G25" s="1"/>
    </row>
    <row r="26" spans="7:11" ht="11.25">
      <c r="G26" s="2"/>
      <c r="H26" s="3"/>
      <c r="I26" s="3"/>
      <c r="J26" s="4"/>
      <c r="K26" s="5"/>
    </row>
    <row r="27" spans="7:11" ht="11.25">
      <c r="G27" s="2"/>
      <c r="H27" s="3"/>
      <c r="I27" s="3"/>
      <c r="J27" s="4"/>
      <c r="K27" s="5"/>
    </row>
    <row r="28" spans="7:11" ht="11.25">
      <c r="G28" s="2"/>
      <c r="H28" s="3"/>
      <c r="I28" s="3"/>
      <c r="J28" s="4"/>
      <c r="K28" s="5"/>
    </row>
    <row r="29" spans="7:11" ht="11.25">
      <c r="G29" s="2"/>
      <c r="H29" s="3"/>
      <c r="I29" s="3"/>
      <c r="J29" s="4"/>
      <c r="K29" s="5"/>
    </row>
    <row r="30" spans="7:11" ht="11.25">
      <c r="G30" s="2"/>
      <c r="H30" s="3"/>
      <c r="I30" s="3"/>
      <c r="J30" s="4"/>
      <c r="K30" s="5"/>
    </row>
    <row r="31" spans="1:11" s="6" customFormat="1" ht="11.25">
      <c r="A31" s="36"/>
      <c r="B31" s="1"/>
      <c r="C31" s="17"/>
      <c r="D31" s="17"/>
      <c r="G31" s="2"/>
      <c r="H31" s="3"/>
      <c r="I31" s="3"/>
      <c r="J31" s="9"/>
      <c r="K31" s="5"/>
    </row>
    <row r="32" spans="2:9" ht="11.25">
      <c r="B32" s="12"/>
      <c r="H32" s="4"/>
      <c r="I32" s="5"/>
    </row>
    <row r="33" spans="5:11" ht="11.25">
      <c r="E33" s="3"/>
      <c r="F33" s="1"/>
      <c r="H33" s="3"/>
      <c r="I33" s="3"/>
      <c r="J33" s="4"/>
      <c r="K33" s="5"/>
    </row>
    <row r="34" spans="5:11" ht="11.25">
      <c r="E34" s="3"/>
      <c r="F34" s="1"/>
      <c r="H34" s="3"/>
      <c r="I34" s="3"/>
      <c r="J34" s="4"/>
      <c r="K34" s="5"/>
    </row>
    <row r="35" spans="5:11" ht="11.25">
      <c r="E35" s="3"/>
      <c r="F35" s="1"/>
      <c r="H35" s="3"/>
      <c r="I35" s="3"/>
      <c r="J35" s="4"/>
      <c r="K35" s="5"/>
    </row>
    <row r="36" spans="5:11" ht="11.25">
      <c r="E36" s="3"/>
      <c r="F36" s="1"/>
      <c r="H36" s="3"/>
      <c r="I36" s="3"/>
      <c r="J36" s="4"/>
      <c r="K36" s="5"/>
    </row>
    <row r="37" spans="8:9" ht="11.25">
      <c r="H37" s="4"/>
      <c r="I37" s="5"/>
    </row>
    <row r="38" spans="8:9" ht="11.25">
      <c r="H38" s="4"/>
      <c r="I38" s="5"/>
    </row>
    <row r="39" spans="8:9" ht="11.25">
      <c r="H39" s="4"/>
      <c r="I39" s="5"/>
    </row>
    <row r="40" spans="8:9" ht="11.25">
      <c r="H40" s="4"/>
      <c r="I40" s="5"/>
    </row>
    <row r="41" spans="8:9" ht="11.25">
      <c r="H41" s="4"/>
      <c r="I41" s="5"/>
    </row>
    <row r="42" spans="8:9" ht="11.25">
      <c r="H42" s="4"/>
      <c r="I42" s="5"/>
    </row>
    <row r="43" spans="8:9" ht="11.25">
      <c r="H43" s="4"/>
      <c r="I43" s="5"/>
    </row>
    <row r="44" spans="8:9" ht="11.25">
      <c r="H44" s="4"/>
      <c r="I44" s="5"/>
    </row>
    <row r="45" spans="8:9" ht="11.25">
      <c r="H45" s="4"/>
      <c r="I45" s="5"/>
    </row>
    <row r="46" spans="8:9" ht="11.25">
      <c r="H46" s="4"/>
      <c r="I46" s="5"/>
    </row>
    <row r="47" spans="8:9" ht="11.25">
      <c r="H47" s="4"/>
      <c r="I47" s="5"/>
    </row>
    <row r="48" spans="8:9" ht="11.25">
      <c r="H48" s="4"/>
      <c r="I48" s="5"/>
    </row>
    <row r="49" spans="8:9" ht="11.25">
      <c r="H49" s="4"/>
      <c r="I49" s="5"/>
    </row>
    <row r="50" spans="8:9" ht="11.25">
      <c r="H50" s="4"/>
      <c r="I50" s="5"/>
    </row>
    <row r="51" spans="8:9" ht="11.25">
      <c r="H51" s="4"/>
      <c r="I51" s="5"/>
    </row>
    <row r="52" spans="8:9" ht="11.25">
      <c r="H52" s="4"/>
      <c r="I52" s="5"/>
    </row>
    <row r="53" spans="8:9" ht="11.25">
      <c r="H53" s="4"/>
      <c r="I53" s="5"/>
    </row>
    <row r="54" spans="8:9" ht="11.25">
      <c r="H54" s="4"/>
      <c r="I54" s="5"/>
    </row>
    <row r="55" spans="8:9" ht="11.25">
      <c r="H55" s="4"/>
      <c r="I55" s="5"/>
    </row>
    <row r="56" spans="8:9" ht="11.25">
      <c r="H56" s="4"/>
      <c r="I56" s="5"/>
    </row>
    <row r="57" spans="8:9" ht="11.25">
      <c r="H57" s="4"/>
      <c r="I57" s="5"/>
    </row>
    <row r="58" spans="8:9" ht="11.25">
      <c r="H58" s="4"/>
      <c r="I58" s="5"/>
    </row>
    <row r="59" spans="8:9" ht="11.25">
      <c r="H59" s="4"/>
      <c r="I59" s="5"/>
    </row>
    <row r="60" spans="8:9" ht="11.25">
      <c r="H60" s="4"/>
      <c r="I60" s="5"/>
    </row>
    <row r="61" spans="8:9" ht="11.25">
      <c r="H61" s="4"/>
      <c r="I61" s="5"/>
    </row>
    <row r="62" spans="8:9" ht="11.25">
      <c r="H62" s="4"/>
      <c r="I62" s="5"/>
    </row>
    <row r="63" spans="8:9" ht="11.25">
      <c r="H63" s="4"/>
      <c r="I63" s="5"/>
    </row>
    <row r="64" spans="8:9" ht="11.25">
      <c r="H64" s="4"/>
      <c r="I64" s="5"/>
    </row>
    <row r="65" spans="8:9" ht="11.25">
      <c r="H65" s="4"/>
      <c r="I65" s="5"/>
    </row>
    <row r="66" spans="8:9" ht="11.25">
      <c r="H66" s="4"/>
      <c r="I66" s="5"/>
    </row>
    <row r="67" spans="8:9" ht="11.25">
      <c r="H67" s="4"/>
      <c r="I67" s="5"/>
    </row>
    <row r="68" spans="8:9" ht="11.25">
      <c r="H68" s="4"/>
      <c r="I68" s="5"/>
    </row>
    <row r="69" spans="1:9" s="6" customFormat="1" ht="11.25">
      <c r="A69" s="36"/>
      <c r="C69" s="20"/>
      <c r="D69" s="20"/>
      <c r="E69" s="7"/>
      <c r="F69" s="8"/>
      <c r="G69" s="8"/>
      <c r="H69" s="9"/>
      <c r="I69" s="10"/>
    </row>
    <row r="70" spans="8:9" ht="11.25">
      <c r="H70" s="4"/>
      <c r="I70" s="5"/>
    </row>
    <row r="71" spans="8:9" ht="11.25">
      <c r="H71" s="4"/>
      <c r="I71" s="5"/>
    </row>
    <row r="72" spans="8:9" ht="11.25">
      <c r="H72" s="4"/>
      <c r="I72" s="5"/>
    </row>
    <row r="73" spans="8:9" ht="11.25">
      <c r="H73" s="4"/>
      <c r="I73" s="5"/>
    </row>
    <row r="74" spans="8:9" ht="11.25">
      <c r="H74" s="4"/>
      <c r="I74" s="5"/>
    </row>
    <row r="77" spans="2:4" ht="11.25">
      <c r="B77" s="11"/>
      <c r="C77" s="27"/>
      <c r="D77" s="2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1" sqref="C21"/>
    </sheetView>
  </sheetViews>
  <sheetFormatPr defaultColWidth="9.00390625" defaultRowHeight="14.25"/>
  <cols>
    <col min="1" max="1" width="8.75390625" style="37" customWidth="1"/>
    <col min="2" max="2" width="7.125" style="1" customWidth="1"/>
    <col min="3" max="4" width="10.875" style="17" customWidth="1"/>
    <col min="5" max="9" width="9.375" style="1" customWidth="1"/>
    <col min="10" max="10" width="12.00390625" style="1" customWidth="1"/>
    <col min="11" max="12" width="8.50390625" style="1" customWidth="1"/>
    <col min="13" max="16384" width="9.00390625" style="1" customWidth="1"/>
  </cols>
  <sheetData>
    <row r="1" spans="1:12" s="13" customFormat="1" ht="38.25" customHeight="1">
      <c r="A1" s="35" t="s">
        <v>279</v>
      </c>
      <c r="B1" s="30" t="s">
        <v>280</v>
      </c>
      <c r="C1" s="30" t="s">
        <v>281</v>
      </c>
      <c r="D1" s="30" t="s">
        <v>282</v>
      </c>
      <c r="E1" s="30" t="s">
        <v>299</v>
      </c>
      <c r="F1" s="30" t="s">
        <v>301</v>
      </c>
      <c r="G1" s="30" t="s">
        <v>283</v>
      </c>
      <c r="H1" s="30" t="s">
        <v>284</v>
      </c>
      <c r="I1" s="30" t="s">
        <v>285</v>
      </c>
      <c r="J1" s="30" t="s">
        <v>286</v>
      </c>
      <c r="K1" s="30" t="s">
        <v>287</v>
      </c>
      <c r="L1" s="30" t="s">
        <v>287</v>
      </c>
    </row>
    <row r="2" spans="1:12" ht="12">
      <c r="A2" s="36" t="s">
        <v>295</v>
      </c>
      <c r="B2" s="1" t="s">
        <v>215</v>
      </c>
      <c r="C2" s="1" t="s">
        <v>216</v>
      </c>
      <c r="D2" s="1" t="s">
        <v>217</v>
      </c>
      <c r="E2" s="1">
        <v>20.109</v>
      </c>
      <c r="F2" s="1">
        <v>3.482</v>
      </c>
      <c r="G2" s="3">
        <v>6.124</v>
      </c>
      <c r="H2" s="3">
        <v>6.594</v>
      </c>
      <c r="I2" s="3">
        <v>1.205</v>
      </c>
      <c r="J2" s="4">
        <f>(G2-I2)/(H2-I2)*100</f>
        <v>91.28</v>
      </c>
      <c r="K2" s="28">
        <f>(G2-I2)/G2*100</f>
        <v>80.32</v>
      </c>
      <c r="L2" s="28">
        <f aca="true" t="shared" si="0" ref="L2:L14">(E2-F2)*100/E2</f>
        <v>82.68</v>
      </c>
    </row>
    <row r="3" spans="1:12" ht="12">
      <c r="A3" s="36" t="s">
        <v>295</v>
      </c>
      <c r="B3" s="1" t="s">
        <v>39</v>
      </c>
      <c r="C3" s="1" t="s">
        <v>218</v>
      </c>
      <c r="D3" s="1" t="s">
        <v>219</v>
      </c>
      <c r="E3" s="1">
        <v>10.783</v>
      </c>
      <c r="F3" s="1">
        <v>2.209</v>
      </c>
      <c r="G3" s="3">
        <v>3.339</v>
      </c>
      <c r="H3" s="3">
        <v>3.601</v>
      </c>
      <c r="I3" s="3">
        <v>0.689</v>
      </c>
      <c r="J3" s="4">
        <f aca="true" t="shared" si="1" ref="J3:J12">(G3-I3)/(H3-I3)*100</f>
        <v>91</v>
      </c>
      <c r="K3" s="28">
        <f aca="true" t="shared" si="2" ref="K3:K12">(G3-I3)/G3*100</f>
        <v>79.37</v>
      </c>
      <c r="L3" s="28">
        <f t="shared" si="0"/>
        <v>79.51</v>
      </c>
    </row>
    <row r="4" spans="1:12" ht="12">
      <c r="A4" s="36" t="s">
        <v>295</v>
      </c>
      <c r="B4" s="1" t="s">
        <v>40</v>
      </c>
      <c r="C4" s="1" t="s">
        <v>220</v>
      </c>
      <c r="D4" s="1" t="s">
        <v>221</v>
      </c>
      <c r="E4" s="1">
        <v>12.706</v>
      </c>
      <c r="F4" s="1">
        <v>2.504</v>
      </c>
      <c r="G4" s="3">
        <v>4.048</v>
      </c>
      <c r="H4" s="3">
        <v>4.362</v>
      </c>
      <c r="I4" s="3">
        <v>0.854</v>
      </c>
      <c r="J4" s="4">
        <f t="shared" si="1"/>
        <v>91.05</v>
      </c>
      <c r="K4" s="28">
        <f t="shared" si="2"/>
        <v>78.9</v>
      </c>
      <c r="L4" s="28">
        <f t="shared" si="0"/>
        <v>80.29</v>
      </c>
    </row>
    <row r="5" spans="1:12" ht="12">
      <c r="A5" s="36" t="s">
        <v>295</v>
      </c>
      <c r="B5" s="1" t="s">
        <v>222</v>
      </c>
      <c r="C5" s="1" t="s">
        <v>223</v>
      </c>
      <c r="D5" s="1" t="s">
        <v>224</v>
      </c>
      <c r="E5" s="1">
        <v>14.673</v>
      </c>
      <c r="F5" s="1">
        <v>2.434</v>
      </c>
      <c r="G5" s="3">
        <v>5.224</v>
      </c>
      <c r="H5" s="3">
        <v>5.496</v>
      </c>
      <c r="I5" s="3">
        <v>0.997</v>
      </c>
      <c r="J5" s="4">
        <f t="shared" si="1"/>
        <v>93.95</v>
      </c>
      <c r="K5" s="28">
        <f t="shared" si="2"/>
        <v>80.92</v>
      </c>
      <c r="L5" s="28">
        <f>(E5-F5)*100/E5</f>
        <v>83.41</v>
      </c>
    </row>
    <row r="6" spans="1:12" ht="12">
      <c r="A6" s="38" t="s">
        <v>295</v>
      </c>
      <c r="B6" s="1" t="s">
        <v>225</v>
      </c>
      <c r="C6" s="1" t="s">
        <v>226</v>
      </c>
      <c r="D6" s="1" t="s">
        <v>227</v>
      </c>
      <c r="E6" s="1">
        <v>15.281</v>
      </c>
      <c r="F6" s="1">
        <v>3.198</v>
      </c>
      <c r="G6" s="3">
        <v>4.87</v>
      </c>
      <c r="H6" s="3">
        <v>5.112</v>
      </c>
      <c r="I6" s="3">
        <v>0.963</v>
      </c>
      <c r="J6" s="4">
        <f>(G6-I6)/(H6-I6)*100</f>
        <v>94.17</v>
      </c>
      <c r="K6" s="28">
        <f>(G6-I6)/G6*100</f>
        <v>80.23</v>
      </c>
      <c r="L6" s="28">
        <f t="shared" si="0"/>
        <v>79.07</v>
      </c>
    </row>
    <row r="7" spans="1:12" ht="12">
      <c r="A7" s="38" t="s">
        <v>295</v>
      </c>
      <c r="B7" s="1" t="s">
        <v>41</v>
      </c>
      <c r="C7" s="1" t="s">
        <v>228</v>
      </c>
      <c r="D7" s="1" t="s">
        <v>229</v>
      </c>
      <c r="E7" s="1">
        <v>15.524</v>
      </c>
      <c r="F7" s="1">
        <v>2.688</v>
      </c>
      <c r="G7" s="3">
        <v>4.514</v>
      </c>
      <c r="H7" s="3">
        <v>4.8</v>
      </c>
      <c r="I7" s="3">
        <v>0.924</v>
      </c>
      <c r="J7" s="4">
        <f>(G7-I7)/(H7-I7)*100</f>
        <v>92.62</v>
      </c>
      <c r="K7" s="28">
        <f>(G7-I7)/G7*100</f>
        <v>79.53</v>
      </c>
      <c r="L7" s="28">
        <f t="shared" si="0"/>
        <v>82.68</v>
      </c>
    </row>
    <row r="8" spans="1:12" ht="11.25">
      <c r="A8" s="36"/>
      <c r="C8" s="1"/>
      <c r="D8" s="1"/>
      <c r="G8" s="3"/>
      <c r="H8" s="3"/>
      <c r="I8" s="3"/>
      <c r="J8" s="4"/>
      <c r="K8" s="28"/>
      <c r="L8" s="28"/>
    </row>
    <row r="9" spans="1:12" ht="12">
      <c r="A9" s="36" t="s">
        <v>296</v>
      </c>
      <c r="B9" s="1" t="s">
        <v>215</v>
      </c>
      <c r="C9" s="1" t="s">
        <v>216</v>
      </c>
      <c r="D9" s="1" t="s">
        <v>217</v>
      </c>
      <c r="E9" s="3">
        <v>16.48</v>
      </c>
      <c r="F9" s="3">
        <v>3.009</v>
      </c>
      <c r="G9" s="1">
        <v>5.196</v>
      </c>
      <c r="H9" s="1">
        <v>5.685</v>
      </c>
      <c r="I9" s="3">
        <v>1.112</v>
      </c>
      <c r="J9" s="4">
        <f t="shared" si="1"/>
        <v>89.31</v>
      </c>
      <c r="K9" s="28">
        <f t="shared" si="2"/>
        <v>78.6</v>
      </c>
      <c r="L9" s="28">
        <f t="shared" si="0"/>
        <v>81.74</v>
      </c>
    </row>
    <row r="10" spans="1:12" ht="12">
      <c r="A10" s="36" t="s">
        <v>296</v>
      </c>
      <c r="B10" s="1" t="s">
        <v>230</v>
      </c>
      <c r="C10" s="1" t="s">
        <v>218</v>
      </c>
      <c r="D10" s="1" t="s">
        <v>219</v>
      </c>
      <c r="E10" s="3">
        <v>13.712</v>
      </c>
      <c r="F10" s="3">
        <v>2.737</v>
      </c>
      <c r="G10" s="1">
        <v>4.789</v>
      </c>
      <c r="H10" s="1">
        <v>4.828</v>
      </c>
      <c r="I10" s="3">
        <v>0.994</v>
      </c>
      <c r="J10" s="4">
        <f>(G10-I10)/(H10-I10)*100</f>
        <v>98.98</v>
      </c>
      <c r="K10" s="28">
        <f>(G10-I10)/G10*100</f>
        <v>79.24</v>
      </c>
      <c r="L10" s="28">
        <f t="shared" si="0"/>
        <v>80.04</v>
      </c>
    </row>
    <row r="11" spans="1:12" ht="12">
      <c r="A11" s="36" t="s">
        <v>296</v>
      </c>
      <c r="B11" s="1" t="s">
        <v>231</v>
      </c>
      <c r="C11" s="1" t="s">
        <v>220</v>
      </c>
      <c r="D11" s="1" t="s">
        <v>221</v>
      </c>
      <c r="E11" s="3">
        <v>15.733</v>
      </c>
      <c r="F11" s="3">
        <v>3.064</v>
      </c>
      <c r="G11" s="1">
        <v>4.886</v>
      </c>
      <c r="H11" s="1">
        <v>5.552</v>
      </c>
      <c r="I11" s="3">
        <v>1.108</v>
      </c>
      <c r="J11" s="4">
        <f t="shared" si="1"/>
        <v>85.01</v>
      </c>
      <c r="K11" s="28">
        <f t="shared" si="2"/>
        <v>77.32</v>
      </c>
      <c r="L11" s="28">
        <f t="shared" si="0"/>
        <v>80.53</v>
      </c>
    </row>
    <row r="12" spans="1:12" ht="12">
      <c r="A12" s="38" t="s">
        <v>296</v>
      </c>
      <c r="B12" s="1" t="s">
        <v>222</v>
      </c>
      <c r="C12" s="1" t="s">
        <v>223</v>
      </c>
      <c r="D12" s="1" t="s">
        <v>224</v>
      </c>
      <c r="E12" s="3">
        <v>9.709</v>
      </c>
      <c r="F12" s="3">
        <v>1.778</v>
      </c>
      <c r="G12" s="1">
        <v>3.945</v>
      </c>
      <c r="H12" s="1">
        <v>4.176</v>
      </c>
      <c r="I12" s="3">
        <v>0.779</v>
      </c>
      <c r="J12" s="4">
        <f t="shared" si="1"/>
        <v>93.2</v>
      </c>
      <c r="K12" s="28">
        <f t="shared" si="2"/>
        <v>80.25</v>
      </c>
      <c r="L12" s="28">
        <f t="shared" si="0"/>
        <v>81.69</v>
      </c>
    </row>
    <row r="13" spans="1:12" ht="12">
      <c r="A13" s="36" t="s">
        <v>296</v>
      </c>
      <c r="B13" s="1" t="s">
        <v>225</v>
      </c>
      <c r="C13" s="1" t="s">
        <v>226</v>
      </c>
      <c r="D13" s="1" t="s">
        <v>227</v>
      </c>
      <c r="E13" s="3">
        <v>17.418</v>
      </c>
      <c r="F13" s="3">
        <v>3.285</v>
      </c>
      <c r="G13" s="1">
        <v>5.084</v>
      </c>
      <c r="H13" s="1">
        <v>5.597</v>
      </c>
      <c r="I13" s="3">
        <v>1.116</v>
      </c>
      <c r="J13" s="4">
        <f>(G13-I13)/(H13-I13)*100</f>
        <v>88.55</v>
      </c>
      <c r="K13" s="28">
        <f>(G13-I13)/G13*100</f>
        <v>78.05</v>
      </c>
      <c r="L13" s="28">
        <f t="shared" si="0"/>
        <v>81.14</v>
      </c>
    </row>
    <row r="14" spans="1:12" ht="12">
      <c r="A14" s="36" t="s">
        <v>296</v>
      </c>
      <c r="B14" s="1" t="s">
        <v>232</v>
      </c>
      <c r="C14" s="1" t="s">
        <v>228</v>
      </c>
      <c r="D14" s="1" t="s">
        <v>229</v>
      </c>
      <c r="E14" s="3">
        <v>15.183</v>
      </c>
      <c r="F14" s="3">
        <v>2.753</v>
      </c>
      <c r="G14" s="1">
        <v>5.266</v>
      </c>
      <c r="H14" s="1">
        <v>5.631</v>
      </c>
      <c r="I14" s="3">
        <v>1.1</v>
      </c>
      <c r="J14" s="4">
        <f>(G14-I14)/(H14-I14)*100</f>
        <v>91.94</v>
      </c>
      <c r="K14" s="28">
        <f>(G14-I14)/G14*100</f>
        <v>79.11</v>
      </c>
      <c r="L14" s="28">
        <f t="shared" si="0"/>
        <v>81.87</v>
      </c>
    </row>
    <row r="15" spans="1:12" ht="11.25">
      <c r="A15" s="36"/>
      <c r="C15" s="1"/>
      <c r="D15" s="1"/>
      <c r="E15" s="3"/>
      <c r="F15" s="3"/>
      <c r="I15" s="3"/>
      <c r="J15" s="4"/>
      <c r="K15" s="28"/>
      <c r="L15" s="28"/>
    </row>
    <row r="16" spans="1:12" ht="11.25">
      <c r="A16" s="36"/>
      <c r="C16" s="1"/>
      <c r="D16" s="1"/>
      <c r="E16" s="3"/>
      <c r="F16" s="3"/>
      <c r="I16" s="3"/>
      <c r="J16" s="4"/>
      <c r="K16" s="28"/>
      <c r="L16" s="28"/>
    </row>
    <row r="17" spans="1:12" ht="11.25">
      <c r="A17" s="36"/>
      <c r="C17" s="1"/>
      <c r="D17" s="1"/>
      <c r="E17" s="3"/>
      <c r="F17" s="3"/>
      <c r="I17" s="3"/>
      <c r="J17" s="4"/>
      <c r="K17" s="28"/>
      <c r="L17" s="28"/>
    </row>
    <row r="18" spans="1:12" ht="11.25">
      <c r="A18" s="36"/>
      <c r="E18" s="3"/>
      <c r="F18" s="3"/>
      <c r="I18" s="3"/>
      <c r="J18" s="4"/>
      <c r="K18" s="28"/>
      <c r="L18" s="28"/>
    </row>
    <row r="19" spans="1:12" ht="11.25">
      <c r="A19" s="36"/>
      <c r="C19" s="1"/>
      <c r="D19" s="1"/>
      <c r="E19" s="3"/>
      <c r="F19" s="3"/>
      <c r="I19" s="3"/>
      <c r="J19" s="4"/>
      <c r="K19" s="28"/>
      <c r="L19" s="28"/>
    </row>
    <row r="20" spans="3:4" ht="11.25">
      <c r="C20" s="1"/>
      <c r="D20" s="1"/>
    </row>
    <row r="21" spans="3:12" ht="11.25">
      <c r="C21" s="1"/>
      <c r="D21" s="1"/>
      <c r="E21" s="3"/>
      <c r="F21" s="3"/>
      <c r="G21" s="3"/>
      <c r="H21" s="3"/>
      <c r="I21" s="3"/>
      <c r="J21" s="4"/>
      <c r="K21" s="28"/>
      <c r="L21" s="28"/>
    </row>
    <row r="22" spans="3:11" ht="11.25">
      <c r="C22" s="1"/>
      <c r="D22" s="1"/>
      <c r="H22" s="3"/>
      <c r="I22" s="3"/>
      <c r="J22" s="4"/>
      <c r="K22" s="5"/>
    </row>
    <row r="23" spans="8:11" ht="11.25">
      <c r="H23" s="3"/>
      <c r="I23" s="3"/>
      <c r="J23" s="4"/>
      <c r="K23" s="5"/>
    </row>
    <row r="24" spans="3:11" ht="11.25">
      <c r="C24" s="1"/>
      <c r="D24" s="1"/>
      <c r="E24" s="3"/>
      <c r="F24" s="3"/>
      <c r="G24" s="3"/>
      <c r="H24" s="3"/>
      <c r="I24" s="3"/>
      <c r="J24" s="4"/>
      <c r="K24" s="5"/>
    </row>
    <row r="25" spans="3:11" ht="11.25">
      <c r="C25" s="1"/>
      <c r="D25" s="1"/>
      <c r="E25" s="3"/>
      <c r="F25" s="3"/>
      <c r="G25" s="3"/>
      <c r="H25" s="3"/>
      <c r="I25" s="3"/>
      <c r="J25" s="4"/>
      <c r="K25" s="5"/>
    </row>
    <row r="26" spans="5:11" ht="11.25">
      <c r="E26" s="3"/>
      <c r="F26" s="3"/>
      <c r="G26" s="3"/>
      <c r="H26" s="3"/>
      <c r="I26" s="3"/>
      <c r="J26" s="4"/>
      <c r="K26" s="5"/>
    </row>
    <row r="27" spans="5:11" ht="11.25">
      <c r="E27" s="3"/>
      <c r="F27" s="3"/>
      <c r="G27" s="3"/>
      <c r="H27" s="3"/>
      <c r="I27" s="3"/>
      <c r="J27" s="4"/>
      <c r="K27" s="5"/>
    </row>
    <row r="28" spans="5:11" ht="11.25">
      <c r="E28" s="3"/>
      <c r="F28" s="3"/>
      <c r="G28" s="3"/>
      <c r="H28" s="3"/>
      <c r="I28" s="3"/>
      <c r="J28" s="4"/>
      <c r="K28" s="5"/>
    </row>
    <row r="29" ht="11.25">
      <c r="E29" s="3"/>
    </row>
    <row r="71" spans="3:4" ht="11.25">
      <c r="C71" s="20"/>
      <c r="D71" s="20"/>
    </row>
    <row r="79" spans="3:4" ht="11.25">
      <c r="C79" s="27"/>
      <c r="D79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xiaoqing</cp:lastModifiedBy>
  <dcterms:created xsi:type="dcterms:W3CDTF">1996-01-01T04:36:09Z</dcterms:created>
  <dcterms:modified xsi:type="dcterms:W3CDTF">2003-03-20T21:22:46Z</dcterms:modified>
  <cp:category/>
  <cp:version/>
  <cp:contentType/>
  <cp:contentStatus/>
</cp:coreProperties>
</file>