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320" windowHeight="9795" activeTab="1"/>
  </bookViews>
  <sheets>
    <sheet name="annual risk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<sst xmlns="http://schemas.openxmlformats.org/spreadsheetml/2006/main" count="35" uniqueCount="28">
  <si>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Part</t>
  </si>
  <si>
    <t>Return period</t>
  </si>
  <si>
    <t>Annual Probabiliy</t>
  </si>
  <si>
    <t>Losses (in € .10E6)</t>
  </si>
  <si>
    <t>Y - axis interval (in € .10E6)</t>
  </si>
  <si>
    <t xml:space="preserve">X - axis interval (in € .10E6) </t>
  </si>
  <si>
    <t>triangle (in € .10E6)</t>
  </si>
  <si>
    <t>Y  - axis probability</t>
  </si>
  <si>
    <t>rectangle</t>
  </si>
  <si>
    <t>A</t>
  </si>
  <si>
    <t>B</t>
  </si>
  <si>
    <t>C</t>
  </si>
  <si>
    <t>D</t>
  </si>
  <si>
    <t>E</t>
  </si>
  <si>
    <t>F</t>
  </si>
  <si>
    <t>Flood mitigation scenario 1</t>
  </si>
  <si>
    <t>Year</t>
  </si>
  <si>
    <t>risk reduction</t>
  </si>
  <si>
    <t>Invest cost</t>
  </si>
  <si>
    <t>Maintenance</t>
  </si>
  <si>
    <t>Incre benefit</t>
  </si>
  <si>
    <t>NPV 10%</t>
  </si>
  <si>
    <t>Interest rate</t>
  </si>
  <si>
    <t>IRR</t>
  </si>
  <si>
    <t>NPV 5%</t>
  </si>
  <si>
    <t>NPV 20%</t>
  </si>
  <si>
    <t>Landslide mitigation</t>
  </si>
  <si>
    <t xml:space="preserve">Method 1: Landslide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</si>
</sst>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"/>
    <numFmt numFmtId="169" formatCode="0.000"/>
    <numFmt numFmtId="170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5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/>
      <protection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2" fontId="0" fillId="0" borderId="0" xfId="0" applyNumberFormat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37" borderId="0" xfId="0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68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W46"/>
  <sheetViews>
    <sheetView zoomScalePageLayoutView="0" workbookViewId="0" topLeftCell="F10">
      <selection activeCell="H29" sqref="H29"/>
    </sheetView>
  </sheetViews>
  <sheetFormatPr defaultColWidth="9.140625" defaultRowHeight="15"/>
  <cols>
    <col min="14" max="14" width="18.8515625" style="0" customWidth="1"/>
    <col min="15" max="15" width="12.00390625" style="0" bestFit="1" customWidth="1"/>
    <col min="18" max="18" width="13.140625" style="0" customWidth="1"/>
    <col min="21" max="21" width="11.8515625" style="0" customWidth="1"/>
  </cols>
  <sheetData>
    <row r="3" spans="14:18" ht="15">
      <c r="N3" s="20" t="s">
        <v>26</v>
      </c>
      <c r="O3" s="20"/>
      <c r="P3" s="20"/>
      <c r="Q3" s="20"/>
      <c r="R3" s="20"/>
    </row>
    <row r="4" spans="3:18" ht="15">
      <c r="C4" s="25" t="s">
        <v>27</v>
      </c>
      <c r="D4" s="21"/>
      <c r="E4" s="21"/>
      <c r="F4" s="21"/>
      <c r="G4" s="21"/>
      <c r="H4" s="21"/>
      <c r="I4" s="21"/>
      <c r="J4" s="21"/>
      <c r="K4" s="22"/>
      <c r="N4" s="20"/>
      <c r="O4" s="20"/>
      <c r="P4" s="20"/>
      <c r="Q4" s="20"/>
      <c r="R4" s="20"/>
    </row>
    <row r="5" spans="3:18" ht="1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N5" s="20"/>
      <c r="O5" s="20"/>
      <c r="P5" s="20"/>
      <c r="Q5" s="20"/>
      <c r="R5" s="20"/>
    </row>
    <row r="6" spans="3:18" ht="15">
      <c r="C6" s="24"/>
      <c r="D6" s="24"/>
      <c r="E6" s="24"/>
      <c r="F6" s="24"/>
      <c r="G6" s="24"/>
      <c r="H6" s="24"/>
      <c r="I6" s="24"/>
      <c r="J6" s="24"/>
      <c r="K6" s="24"/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</row>
    <row r="7" spans="3:18" ht="15">
      <c r="C7" s="2"/>
      <c r="D7" s="2">
        <v>2</v>
      </c>
      <c r="E7" s="2">
        <f>1/D7</f>
        <v>0.5</v>
      </c>
      <c r="F7" s="2">
        <v>0</v>
      </c>
      <c r="G7" s="2"/>
      <c r="H7" s="2"/>
      <c r="I7" s="2"/>
      <c r="J7" s="2"/>
      <c r="K7" s="2"/>
      <c r="M7" s="10"/>
      <c r="N7" s="12">
        <v>1</v>
      </c>
      <c r="O7" s="13">
        <f>J20/100*1</f>
        <v>0.013147433333333333</v>
      </c>
      <c r="P7" s="13">
        <v>1</v>
      </c>
      <c r="Q7" s="13">
        <v>0</v>
      </c>
      <c r="R7" s="13">
        <f>O7-P7</f>
        <v>-0.9868525666666667</v>
      </c>
    </row>
    <row r="8" spans="3:23" ht="15">
      <c r="C8" s="3" t="s">
        <v>9</v>
      </c>
      <c r="D8" s="3"/>
      <c r="E8" s="3"/>
      <c r="F8" s="3"/>
      <c r="G8" s="3">
        <f>E7-E9</f>
        <v>0.3</v>
      </c>
      <c r="H8" s="3">
        <f>F9-F7</f>
        <v>0</v>
      </c>
      <c r="I8" s="4">
        <f>H8*G8/2</f>
        <v>0</v>
      </c>
      <c r="J8" s="3">
        <f>E9</f>
        <v>0.2</v>
      </c>
      <c r="K8" s="5">
        <f>J8*H8</f>
        <v>0</v>
      </c>
      <c r="M8" s="10"/>
      <c r="N8" s="12">
        <v>2</v>
      </c>
      <c r="O8" s="13">
        <f>O7+$J$20/100*1</f>
        <v>0.026294866666666666</v>
      </c>
      <c r="P8" s="13">
        <v>1</v>
      </c>
      <c r="Q8" s="13">
        <v>0</v>
      </c>
      <c r="R8" s="13">
        <f aca="true" t="shared" si="0" ref="R8:R46">O8-P8</f>
        <v>-0.9737051333333333</v>
      </c>
      <c r="T8" s="17" t="s">
        <v>21</v>
      </c>
      <c r="U8" s="17" t="s">
        <v>22</v>
      </c>
      <c r="V8" s="14"/>
      <c r="W8" s="15" t="s">
        <v>23</v>
      </c>
    </row>
    <row r="9" spans="3:23" ht="15">
      <c r="C9" s="2"/>
      <c r="D9" s="2">
        <v>5</v>
      </c>
      <c r="E9" s="2">
        <f>1/D9</f>
        <v>0.2</v>
      </c>
      <c r="F9" s="2">
        <v>0</v>
      </c>
      <c r="G9" s="2"/>
      <c r="H9" s="2"/>
      <c r="I9" s="2"/>
      <c r="J9" s="2"/>
      <c r="K9" s="2"/>
      <c r="M9" s="10"/>
      <c r="N9" s="12">
        <v>3</v>
      </c>
      <c r="O9" s="13">
        <f aca="true" t="shared" si="1" ref="O9:O46">O8+$J$20/100*1</f>
        <v>0.0394423</v>
      </c>
      <c r="P9" s="13">
        <v>1</v>
      </c>
      <c r="Q9" s="13">
        <v>0</v>
      </c>
      <c r="R9" s="13">
        <f t="shared" si="0"/>
        <v>-0.9605577</v>
      </c>
      <c r="T9" s="18">
        <f>NPV(U9,R7:R46)</f>
        <v>-13.915558442757943</v>
      </c>
      <c r="U9" s="19">
        <v>0.05</v>
      </c>
      <c r="V9" s="14"/>
      <c r="W9" s="16" t="e">
        <f>IRR(R7:R46)</f>
        <v>#DIV/0!</v>
      </c>
    </row>
    <row r="10" spans="3:23" ht="15">
      <c r="C10" s="3" t="s">
        <v>10</v>
      </c>
      <c r="D10" s="3"/>
      <c r="E10" s="3"/>
      <c r="F10" s="3"/>
      <c r="G10" s="3">
        <f aca="true" t="shared" si="2" ref="G10:G18">E9-E11</f>
        <v>0.18000000000000002</v>
      </c>
      <c r="H10" s="3">
        <f>F11-F9</f>
        <v>3.037</v>
      </c>
      <c r="I10" s="4">
        <f>H10*G10/2</f>
        <v>0.27333</v>
      </c>
      <c r="J10" s="3">
        <f>E11</f>
        <v>0.02</v>
      </c>
      <c r="K10" s="5">
        <f>J10*H10</f>
        <v>0.06074</v>
      </c>
      <c r="M10" s="10"/>
      <c r="N10" s="12">
        <v>4</v>
      </c>
      <c r="O10" s="13">
        <f t="shared" si="1"/>
        <v>0.05258973333333333</v>
      </c>
      <c r="P10" s="13">
        <v>1</v>
      </c>
      <c r="Q10" s="13">
        <v>0</v>
      </c>
      <c r="R10" s="13">
        <f t="shared" si="0"/>
        <v>-0.9474102666666666</v>
      </c>
      <c r="T10" s="17" t="s">
        <v>24</v>
      </c>
      <c r="U10" s="17" t="s">
        <v>22</v>
      </c>
      <c r="V10" s="14"/>
      <c r="W10" s="14"/>
    </row>
    <row r="11" spans="3:23" ht="15">
      <c r="C11" s="2"/>
      <c r="D11" s="2">
        <v>50</v>
      </c>
      <c r="E11" s="2">
        <f>1/D11</f>
        <v>0.02</v>
      </c>
      <c r="F11" s="2">
        <v>3.037</v>
      </c>
      <c r="G11" s="2"/>
      <c r="H11" s="2"/>
      <c r="I11" s="2"/>
      <c r="J11" s="2"/>
      <c r="K11" s="2"/>
      <c r="M11" s="10"/>
      <c r="N11" s="12">
        <v>5</v>
      </c>
      <c r="O11" s="13">
        <f t="shared" si="1"/>
        <v>0.06573716666666667</v>
      </c>
      <c r="P11" s="13">
        <v>1</v>
      </c>
      <c r="Q11" s="13">
        <v>0</v>
      </c>
      <c r="R11" s="13">
        <f t="shared" si="0"/>
        <v>-0.9342628333333334</v>
      </c>
      <c r="T11" s="18">
        <f>NPV(U11,R7:R46)</f>
        <v>-8.480983765203174</v>
      </c>
      <c r="U11" s="19">
        <v>0.1</v>
      </c>
      <c r="V11" s="14"/>
      <c r="W11" s="14"/>
    </row>
    <row r="12" spans="3:23" ht="15">
      <c r="C12" s="3" t="s">
        <v>11</v>
      </c>
      <c r="D12" s="3"/>
      <c r="E12" s="3"/>
      <c r="F12" s="3"/>
      <c r="G12" s="3">
        <f t="shared" si="2"/>
        <v>0.01</v>
      </c>
      <c r="H12" s="3">
        <f>F13-F11</f>
        <v>17.123</v>
      </c>
      <c r="I12" s="4">
        <f>H12*G12/2</f>
        <v>0.08561500000000001</v>
      </c>
      <c r="J12" s="3">
        <f>E13</f>
        <v>0.01</v>
      </c>
      <c r="K12" s="5">
        <f>J12*H12</f>
        <v>0.17123000000000002</v>
      </c>
      <c r="M12" s="10"/>
      <c r="N12" s="12">
        <v>6</v>
      </c>
      <c r="O12" s="13">
        <f t="shared" si="1"/>
        <v>0.0788846</v>
      </c>
      <c r="P12" s="13">
        <v>1</v>
      </c>
      <c r="Q12" s="13">
        <v>0</v>
      </c>
      <c r="R12" s="13">
        <f t="shared" si="0"/>
        <v>-0.9211154</v>
      </c>
      <c r="T12" s="17" t="s">
        <v>25</v>
      </c>
      <c r="U12" s="17" t="s">
        <v>22</v>
      </c>
      <c r="V12" s="14"/>
      <c r="W12" s="14"/>
    </row>
    <row r="13" spans="3:23" ht="15">
      <c r="C13" s="2"/>
      <c r="D13" s="2">
        <v>100</v>
      </c>
      <c r="E13" s="2">
        <f aca="true" t="shared" si="3" ref="E13:E19">1/D13</f>
        <v>0.01</v>
      </c>
      <c r="F13" s="2">
        <v>20.16</v>
      </c>
      <c r="G13" s="2"/>
      <c r="H13" s="2"/>
      <c r="I13" s="2"/>
      <c r="J13" s="2"/>
      <c r="K13" s="2"/>
      <c r="M13" s="10"/>
      <c r="N13" s="12">
        <v>7</v>
      </c>
      <c r="O13" s="13">
        <f t="shared" si="1"/>
        <v>0.09203203333333333</v>
      </c>
      <c r="P13" s="13">
        <v>1</v>
      </c>
      <c r="Q13" s="13">
        <v>0</v>
      </c>
      <c r="R13" s="13">
        <f t="shared" si="0"/>
        <v>-0.9079679666666667</v>
      </c>
      <c r="T13" s="18">
        <f>NPV(U13,R7:R46)</f>
        <v>-4.6042325119336915</v>
      </c>
      <c r="U13" s="19">
        <v>0.2</v>
      </c>
      <c r="V13" s="14"/>
      <c r="W13" s="14"/>
    </row>
    <row r="14" spans="3:18" ht="15">
      <c r="C14" s="3" t="s">
        <v>12</v>
      </c>
      <c r="D14" s="3"/>
      <c r="E14" s="3"/>
      <c r="F14" s="3"/>
      <c r="G14" s="3">
        <f t="shared" si="2"/>
        <v>0.005</v>
      </c>
      <c r="H14" s="3">
        <f>F15-F13</f>
        <v>62.27000000000001</v>
      </c>
      <c r="I14" s="4">
        <f>H14*G14/2</f>
        <v>0.15567500000000004</v>
      </c>
      <c r="J14" s="3">
        <f>E15</f>
        <v>0.005</v>
      </c>
      <c r="K14" s="5">
        <f>J14*H14</f>
        <v>0.31135000000000007</v>
      </c>
      <c r="M14" s="10"/>
      <c r="N14" s="12">
        <v>8</v>
      </c>
      <c r="O14" s="13">
        <f t="shared" si="1"/>
        <v>0.10517946666666667</v>
      </c>
      <c r="P14" s="13">
        <v>1</v>
      </c>
      <c r="Q14" s="13">
        <v>0</v>
      </c>
      <c r="R14" s="13">
        <f t="shared" si="0"/>
        <v>-0.8948205333333333</v>
      </c>
    </row>
    <row r="15" spans="3:18" ht="15">
      <c r="C15" s="2"/>
      <c r="D15" s="2">
        <v>200</v>
      </c>
      <c r="E15" s="2">
        <f t="shared" si="3"/>
        <v>0.005</v>
      </c>
      <c r="F15" s="2">
        <v>82.43</v>
      </c>
      <c r="G15" s="2"/>
      <c r="H15" s="2"/>
      <c r="I15" s="2"/>
      <c r="J15" s="2"/>
      <c r="K15" s="2"/>
      <c r="M15" s="10"/>
      <c r="N15" s="12">
        <v>9</v>
      </c>
      <c r="O15" s="13">
        <f t="shared" si="1"/>
        <v>0.1183269</v>
      </c>
      <c r="P15" s="13">
        <v>1</v>
      </c>
      <c r="Q15" s="13">
        <v>0</v>
      </c>
      <c r="R15" s="13">
        <f t="shared" si="0"/>
        <v>-0.8816731</v>
      </c>
    </row>
    <row r="16" spans="3:18" ht="15">
      <c r="C16" s="3" t="s">
        <v>13</v>
      </c>
      <c r="D16" s="3"/>
      <c r="E16" s="3"/>
      <c r="F16" s="3"/>
      <c r="G16" s="3">
        <v>0.002</v>
      </c>
      <c r="H16" s="3">
        <f>F17-F15</f>
        <v>29.769999999999996</v>
      </c>
      <c r="I16" s="4">
        <f>H16*G16/2</f>
        <v>0.029769999999999998</v>
      </c>
      <c r="J16" s="3">
        <f>E17</f>
        <v>0.0033333333333333335</v>
      </c>
      <c r="K16" s="5">
        <f>J16*H16</f>
        <v>0.09923333333333333</v>
      </c>
      <c r="M16" s="10"/>
      <c r="N16" s="12">
        <v>10</v>
      </c>
      <c r="O16" s="13">
        <f t="shared" si="1"/>
        <v>0.13147433333333333</v>
      </c>
      <c r="P16" s="13">
        <v>1</v>
      </c>
      <c r="Q16" s="13">
        <v>0</v>
      </c>
      <c r="R16" s="13">
        <f t="shared" si="0"/>
        <v>-0.8685256666666666</v>
      </c>
    </row>
    <row r="17" spans="3:18" ht="15">
      <c r="C17" s="2"/>
      <c r="D17" s="2">
        <v>300</v>
      </c>
      <c r="E17" s="2">
        <f t="shared" si="3"/>
        <v>0.0033333333333333335</v>
      </c>
      <c r="F17" s="2">
        <v>112.2</v>
      </c>
      <c r="G17" s="2"/>
      <c r="H17" s="2"/>
      <c r="I17" s="2"/>
      <c r="J17" s="2"/>
      <c r="K17" s="2"/>
      <c r="M17" s="10"/>
      <c r="N17" s="12">
        <v>11</v>
      </c>
      <c r="O17" s="13">
        <f t="shared" si="1"/>
        <v>0.14462176666666665</v>
      </c>
      <c r="P17" s="13">
        <v>1</v>
      </c>
      <c r="Q17" s="13">
        <v>0</v>
      </c>
      <c r="R17" s="13">
        <f t="shared" si="0"/>
        <v>-0.8553782333333333</v>
      </c>
    </row>
    <row r="18" spans="3:18" ht="15">
      <c r="C18" s="3" t="s">
        <v>14</v>
      </c>
      <c r="D18" s="3"/>
      <c r="E18" s="3"/>
      <c r="F18" s="3"/>
      <c r="G18" s="3">
        <v>0.001</v>
      </c>
      <c r="H18" s="3">
        <f>F19-F17</f>
        <v>42.60000000000001</v>
      </c>
      <c r="I18" s="4">
        <f>H18*G18/2</f>
        <v>0.021300000000000006</v>
      </c>
      <c r="J18" s="3">
        <f>E19</f>
        <v>0.0025</v>
      </c>
      <c r="K18" s="5">
        <f>J18*H18</f>
        <v>0.10650000000000003</v>
      </c>
      <c r="M18" s="10"/>
      <c r="N18" s="12">
        <v>12</v>
      </c>
      <c r="O18" s="13">
        <f t="shared" si="1"/>
        <v>0.1577692</v>
      </c>
      <c r="P18" s="13">
        <v>1</v>
      </c>
      <c r="Q18" s="13">
        <v>0</v>
      </c>
      <c r="R18" s="13">
        <f t="shared" si="0"/>
        <v>-0.8422308000000001</v>
      </c>
    </row>
    <row r="19" spans="3:18" ht="15">
      <c r="C19" s="2"/>
      <c r="D19" s="2">
        <v>400</v>
      </c>
      <c r="E19" s="2">
        <f t="shared" si="3"/>
        <v>0.0025</v>
      </c>
      <c r="F19" s="2">
        <v>154.8</v>
      </c>
      <c r="G19" s="2"/>
      <c r="H19" s="2"/>
      <c r="I19" s="2">
        <f>SUM(I8:I18)</f>
        <v>0.56569</v>
      </c>
      <c r="J19" s="2"/>
      <c r="K19" s="2">
        <f>SUM(K8:K18)</f>
        <v>0.7490533333333333</v>
      </c>
      <c r="M19" s="10"/>
      <c r="N19" s="12">
        <v>13</v>
      </c>
      <c r="O19" s="13">
        <f t="shared" si="1"/>
        <v>0.17091663333333335</v>
      </c>
      <c r="P19" s="13">
        <v>1</v>
      </c>
      <c r="Q19" s="13">
        <v>0</v>
      </c>
      <c r="R19" s="13">
        <f t="shared" si="0"/>
        <v>-0.8290833666666666</v>
      </c>
    </row>
    <row r="20" spans="3:18" ht="15">
      <c r="C20" s="1"/>
      <c r="D20" s="1"/>
      <c r="E20" s="1"/>
      <c r="F20" s="1"/>
      <c r="G20" s="1"/>
      <c r="H20" s="1"/>
      <c r="I20" s="1"/>
      <c r="J20" s="6">
        <f>I19+K19</f>
        <v>1.3147433333333334</v>
      </c>
      <c r="K20" s="1"/>
      <c r="M20" s="10"/>
      <c r="N20" s="12">
        <v>14</v>
      </c>
      <c r="O20" s="13">
        <f t="shared" si="1"/>
        <v>0.1840640666666667</v>
      </c>
      <c r="P20" s="13">
        <v>1</v>
      </c>
      <c r="Q20" s="13">
        <v>0</v>
      </c>
      <c r="R20" s="13">
        <f t="shared" si="0"/>
        <v>-0.8159359333333334</v>
      </c>
    </row>
    <row r="21" spans="13:18" ht="15">
      <c r="M21" s="10"/>
      <c r="N21" s="12">
        <v>15</v>
      </c>
      <c r="O21" s="13">
        <f t="shared" si="1"/>
        <v>0.19721150000000004</v>
      </c>
      <c r="P21" s="13">
        <v>1</v>
      </c>
      <c r="Q21" s="13">
        <v>0</v>
      </c>
      <c r="R21" s="13">
        <f t="shared" si="0"/>
        <v>-0.8027884999999999</v>
      </c>
    </row>
    <row r="22" spans="13:18" ht="15">
      <c r="M22" s="10"/>
      <c r="N22" s="12">
        <v>16</v>
      </c>
      <c r="O22" s="13">
        <f t="shared" si="1"/>
        <v>0.2103589333333334</v>
      </c>
      <c r="P22" s="13">
        <v>1</v>
      </c>
      <c r="Q22" s="13">
        <v>0</v>
      </c>
      <c r="R22" s="13">
        <f t="shared" si="0"/>
        <v>-0.7896410666666667</v>
      </c>
    </row>
    <row r="23" spans="7:18" ht="15">
      <c r="G23" s="14"/>
      <c r="M23" s="10"/>
      <c r="N23" s="12">
        <v>17</v>
      </c>
      <c r="O23" s="13">
        <f t="shared" si="1"/>
        <v>0.22350636666666673</v>
      </c>
      <c r="P23" s="13">
        <v>1</v>
      </c>
      <c r="Q23" s="13">
        <v>0</v>
      </c>
      <c r="R23" s="13">
        <f t="shared" si="0"/>
        <v>-0.7764936333333332</v>
      </c>
    </row>
    <row r="24" spans="7:18" ht="15">
      <c r="G24" s="14"/>
      <c r="M24" s="10"/>
      <c r="N24" s="12">
        <v>18</v>
      </c>
      <c r="O24" s="13">
        <f t="shared" si="1"/>
        <v>0.23665380000000008</v>
      </c>
      <c r="P24" s="13">
        <v>1</v>
      </c>
      <c r="Q24" s="13">
        <v>0</v>
      </c>
      <c r="R24" s="13">
        <f t="shared" si="0"/>
        <v>-0.7633462</v>
      </c>
    </row>
    <row r="25" spans="5:18" ht="15">
      <c r="E25" s="26"/>
      <c r="M25" s="10"/>
      <c r="N25" s="12">
        <v>19</v>
      </c>
      <c r="O25" s="13">
        <f t="shared" si="1"/>
        <v>0.24980123333333343</v>
      </c>
      <c r="P25" s="13">
        <v>1</v>
      </c>
      <c r="Q25" s="13">
        <v>0</v>
      </c>
      <c r="R25" s="13">
        <f t="shared" si="0"/>
        <v>-0.7501987666666665</v>
      </c>
    </row>
    <row r="26" spans="13:18" ht="15">
      <c r="M26" s="10"/>
      <c r="N26" s="12">
        <v>20</v>
      </c>
      <c r="O26" s="13">
        <f t="shared" si="1"/>
        <v>0.2629486666666668</v>
      </c>
      <c r="P26" s="13">
        <v>1</v>
      </c>
      <c r="Q26" s="13">
        <v>0</v>
      </c>
      <c r="R26" s="13">
        <f t="shared" si="0"/>
        <v>-0.7370513333333333</v>
      </c>
    </row>
    <row r="27" spans="14:18" ht="15">
      <c r="N27" s="12">
        <v>21</v>
      </c>
      <c r="O27" s="13">
        <f t="shared" si="1"/>
        <v>0.2760961000000001</v>
      </c>
      <c r="P27" s="13">
        <v>1</v>
      </c>
      <c r="Q27" s="13">
        <v>0</v>
      </c>
      <c r="R27" s="13">
        <f t="shared" si="0"/>
        <v>-0.7239038999999998</v>
      </c>
    </row>
    <row r="28" spans="14:18" ht="15">
      <c r="N28" s="12">
        <v>22</v>
      </c>
      <c r="O28" s="13">
        <f t="shared" si="1"/>
        <v>0.28924353333333347</v>
      </c>
      <c r="P28" s="13">
        <v>1</v>
      </c>
      <c r="Q28" s="13">
        <v>0</v>
      </c>
      <c r="R28" s="13">
        <f t="shared" si="0"/>
        <v>-0.7107564666666666</v>
      </c>
    </row>
    <row r="29" spans="14:18" ht="15">
      <c r="N29" s="12">
        <v>23</v>
      </c>
      <c r="O29" s="13">
        <f t="shared" si="1"/>
        <v>0.3023909666666668</v>
      </c>
      <c r="P29" s="13">
        <v>1</v>
      </c>
      <c r="Q29" s="13">
        <v>0</v>
      </c>
      <c r="R29" s="13">
        <f t="shared" si="0"/>
        <v>-0.6976090333333331</v>
      </c>
    </row>
    <row r="30" spans="14:18" ht="15">
      <c r="N30" s="12">
        <v>24</v>
      </c>
      <c r="O30" s="13">
        <f t="shared" si="1"/>
        <v>0.31553840000000016</v>
      </c>
      <c r="P30" s="13">
        <v>1</v>
      </c>
      <c r="Q30" s="13">
        <v>0</v>
      </c>
      <c r="R30" s="13">
        <f t="shared" si="0"/>
        <v>-0.6844615999999999</v>
      </c>
    </row>
    <row r="31" spans="14:18" ht="15">
      <c r="N31" s="12">
        <v>25</v>
      </c>
      <c r="O31" s="13">
        <f t="shared" si="1"/>
        <v>0.3286858333333335</v>
      </c>
      <c r="P31" s="13">
        <v>1</v>
      </c>
      <c r="Q31" s="13">
        <v>0</v>
      </c>
      <c r="R31" s="13">
        <f t="shared" si="0"/>
        <v>-0.6713141666666664</v>
      </c>
    </row>
    <row r="32" spans="14:18" ht="15">
      <c r="N32" s="12">
        <v>26</v>
      </c>
      <c r="O32" s="13">
        <f t="shared" si="1"/>
        <v>0.34183326666666686</v>
      </c>
      <c r="P32" s="13">
        <v>1</v>
      </c>
      <c r="Q32" s="13">
        <v>0</v>
      </c>
      <c r="R32" s="13">
        <f t="shared" si="0"/>
        <v>-0.6581667333333332</v>
      </c>
    </row>
    <row r="33" spans="14:18" ht="15">
      <c r="N33" s="12">
        <v>27</v>
      </c>
      <c r="O33" s="13">
        <f t="shared" si="1"/>
        <v>0.3549807000000002</v>
      </c>
      <c r="P33" s="13">
        <v>1</v>
      </c>
      <c r="Q33" s="13">
        <v>0</v>
      </c>
      <c r="R33" s="13">
        <f t="shared" si="0"/>
        <v>-0.6450192999999997</v>
      </c>
    </row>
    <row r="34" spans="14:18" ht="15">
      <c r="N34" s="12">
        <v>28</v>
      </c>
      <c r="O34" s="13">
        <f t="shared" si="1"/>
        <v>0.36812813333333355</v>
      </c>
      <c r="P34" s="13">
        <v>1</v>
      </c>
      <c r="Q34" s="13">
        <v>0</v>
      </c>
      <c r="R34" s="13">
        <f t="shared" si="0"/>
        <v>-0.6318718666666665</v>
      </c>
    </row>
    <row r="35" spans="14:18" ht="15">
      <c r="N35" s="12">
        <v>29</v>
      </c>
      <c r="O35" s="13">
        <f t="shared" si="1"/>
        <v>0.3812755666666669</v>
      </c>
      <c r="P35" s="13">
        <v>1</v>
      </c>
      <c r="Q35" s="13">
        <v>0</v>
      </c>
      <c r="R35" s="13">
        <f t="shared" si="0"/>
        <v>-0.618724433333333</v>
      </c>
    </row>
    <row r="36" spans="14:18" ht="15">
      <c r="N36" s="12">
        <v>30</v>
      </c>
      <c r="O36" s="13">
        <f t="shared" si="1"/>
        <v>0.39442300000000025</v>
      </c>
      <c r="P36" s="13">
        <v>1</v>
      </c>
      <c r="Q36" s="13">
        <v>0</v>
      </c>
      <c r="R36" s="13">
        <f t="shared" si="0"/>
        <v>-0.6055769999999998</v>
      </c>
    </row>
    <row r="37" spans="14:18" ht="15">
      <c r="N37" s="12">
        <v>31</v>
      </c>
      <c r="O37" s="13">
        <f t="shared" si="1"/>
        <v>0.4075704333333336</v>
      </c>
      <c r="P37" s="13">
        <v>1</v>
      </c>
      <c r="Q37" s="13">
        <v>0</v>
      </c>
      <c r="R37" s="13">
        <f t="shared" si="0"/>
        <v>-0.5924295666666664</v>
      </c>
    </row>
    <row r="38" spans="14:18" ht="15">
      <c r="N38" s="12">
        <v>32</v>
      </c>
      <c r="O38" s="13">
        <f t="shared" si="1"/>
        <v>0.42071786666666694</v>
      </c>
      <c r="P38" s="13">
        <v>1</v>
      </c>
      <c r="Q38" s="13">
        <v>0</v>
      </c>
      <c r="R38" s="13">
        <f t="shared" si="0"/>
        <v>-0.5792821333333331</v>
      </c>
    </row>
    <row r="39" spans="14:18" ht="15">
      <c r="N39" s="12">
        <v>33</v>
      </c>
      <c r="O39" s="13">
        <f t="shared" si="1"/>
        <v>0.4338653000000003</v>
      </c>
      <c r="P39" s="13">
        <v>1</v>
      </c>
      <c r="Q39" s="13">
        <v>0</v>
      </c>
      <c r="R39" s="13">
        <f t="shared" si="0"/>
        <v>-0.5661346999999997</v>
      </c>
    </row>
    <row r="40" spans="14:18" ht="15">
      <c r="N40" s="12">
        <v>34</v>
      </c>
      <c r="O40" s="13">
        <f t="shared" si="1"/>
        <v>0.44701273333333363</v>
      </c>
      <c r="P40" s="13">
        <v>1</v>
      </c>
      <c r="Q40" s="13">
        <v>0</v>
      </c>
      <c r="R40" s="13">
        <f t="shared" si="0"/>
        <v>-0.5529872666666664</v>
      </c>
    </row>
    <row r="41" spans="14:18" ht="15">
      <c r="N41" s="12">
        <v>35</v>
      </c>
      <c r="O41" s="13">
        <f t="shared" si="1"/>
        <v>0.460160166666667</v>
      </c>
      <c r="P41" s="13">
        <v>1</v>
      </c>
      <c r="Q41" s="13">
        <v>0</v>
      </c>
      <c r="R41" s="13">
        <f t="shared" si="0"/>
        <v>-0.539839833333333</v>
      </c>
    </row>
    <row r="42" spans="14:18" ht="15">
      <c r="N42" s="12">
        <v>36</v>
      </c>
      <c r="O42" s="13">
        <f t="shared" si="1"/>
        <v>0.47330760000000033</v>
      </c>
      <c r="P42" s="13">
        <v>1</v>
      </c>
      <c r="Q42" s="13">
        <v>0</v>
      </c>
      <c r="R42" s="13">
        <f t="shared" si="0"/>
        <v>-0.5266923999999997</v>
      </c>
    </row>
    <row r="43" spans="14:18" ht="15">
      <c r="N43" s="12">
        <v>37</v>
      </c>
      <c r="O43" s="13">
        <f t="shared" si="1"/>
        <v>0.4864550333333337</v>
      </c>
      <c r="P43" s="13">
        <v>1</v>
      </c>
      <c r="Q43" s="13">
        <v>0</v>
      </c>
      <c r="R43" s="13">
        <f t="shared" si="0"/>
        <v>-0.5135449666666663</v>
      </c>
    </row>
    <row r="44" spans="14:18" ht="15">
      <c r="N44" s="12">
        <v>38</v>
      </c>
      <c r="O44" s="13">
        <f t="shared" si="1"/>
        <v>0.499602466666667</v>
      </c>
      <c r="P44" s="13">
        <v>1</v>
      </c>
      <c r="Q44" s="13">
        <v>0</v>
      </c>
      <c r="R44" s="13">
        <f t="shared" si="0"/>
        <v>-0.500397533333333</v>
      </c>
    </row>
    <row r="45" spans="14:18" ht="15">
      <c r="N45" s="12">
        <v>39</v>
      </c>
      <c r="O45" s="13">
        <f t="shared" si="1"/>
        <v>0.5127499000000003</v>
      </c>
      <c r="P45" s="13">
        <v>1</v>
      </c>
      <c r="Q45" s="13">
        <v>0</v>
      </c>
      <c r="R45" s="13">
        <f t="shared" si="0"/>
        <v>-0.4872500999999997</v>
      </c>
    </row>
    <row r="46" spans="14:18" ht="15">
      <c r="N46" s="12">
        <v>40</v>
      </c>
      <c r="O46" s="13">
        <f t="shared" si="1"/>
        <v>0.5258973333333337</v>
      </c>
      <c r="P46" s="13">
        <v>1</v>
      </c>
      <c r="Q46" s="13">
        <v>0</v>
      </c>
      <c r="R46" s="13">
        <f t="shared" si="0"/>
        <v>-0.47410266666666634</v>
      </c>
    </row>
  </sheetData>
  <sheetProtection/>
  <mergeCells count="11">
    <mergeCell ref="K5:K6"/>
    <mergeCell ref="N3:R5"/>
    <mergeCell ref="C4:K4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G49"/>
  <sheetViews>
    <sheetView tabSelected="1" zoomScalePageLayoutView="0" workbookViewId="0" topLeftCell="A1">
      <selection activeCell="A11" sqref="A11"/>
    </sheetView>
  </sheetViews>
  <sheetFormatPr defaultColWidth="9.140625" defaultRowHeight="15"/>
  <sheetData>
    <row r="6" spans="3:7" ht="15">
      <c r="C6" s="20" t="s">
        <v>15</v>
      </c>
      <c r="D6" s="20"/>
      <c r="E6" s="20"/>
      <c r="F6" s="20"/>
      <c r="G6" s="20"/>
    </row>
    <row r="7" spans="3:7" ht="15">
      <c r="C7" s="20"/>
      <c r="D7" s="20"/>
      <c r="E7" s="20"/>
      <c r="F7" s="20"/>
      <c r="G7" s="20"/>
    </row>
    <row r="8" spans="3:7" ht="15">
      <c r="C8" s="20"/>
      <c r="D8" s="20"/>
      <c r="E8" s="20"/>
      <c r="F8" s="20"/>
      <c r="G8" s="20"/>
    </row>
    <row r="9" spans="3:7" ht="15">
      <c r="C9" s="7" t="s">
        <v>16</v>
      </c>
      <c r="D9" s="7" t="s">
        <v>17</v>
      </c>
      <c r="E9" s="7" t="s">
        <v>18</v>
      </c>
      <c r="F9" s="7" t="s">
        <v>19</v>
      </c>
      <c r="G9" s="7" t="s">
        <v>20</v>
      </c>
    </row>
    <row r="10" spans="3:7" ht="15">
      <c r="C10" s="8">
        <v>1</v>
      </c>
      <c r="D10" s="9">
        <v>0</v>
      </c>
      <c r="E10" s="9">
        <v>5</v>
      </c>
      <c r="F10" s="9">
        <v>0.25</v>
      </c>
      <c r="G10" s="9">
        <v>-5.25</v>
      </c>
    </row>
    <row r="11" spans="3:7" ht="15">
      <c r="C11" s="8">
        <v>2</v>
      </c>
      <c r="D11" s="9">
        <v>0</v>
      </c>
      <c r="E11" s="9">
        <v>5</v>
      </c>
      <c r="F11" s="9">
        <v>0.2625</v>
      </c>
      <c r="G11" s="9">
        <v>-5.2625</v>
      </c>
    </row>
    <row r="12" spans="3:7" ht="15">
      <c r="C12" s="8">
        <v>3</v>
      </c>
      <c r="D12" s="9">
        <v>0</v>
      </c>
      <c r="E12" s="9">
        <v>5</v>
      </c>
      <c r="F12" s="9">
        <v>0.275625</v>
      </c>
      <c r="G12" s="9">
        <v>-5.275625</v>
      </c>
    </row>
    <row r="13" spans="3:7" ht="15">
      <c r="C13" s="8">
        <v>4</v>
      </c>
      <c r="D13" s="9">
        <v>0</v>
      </c>
      <c r="E13" s="9">
        <v>5</v>
      </c>
      <c r="F13" s="9">
        <v>0.28940625000000003</v>
      </c>
      <c r="G13" s="9">
        <v>-5.28940625</v>
      </c>
    </row>
    <row r="14" spans="3:7" ht="15">
      <c r="C14" s="8">
        <v>5</v>
      </c>
      <c r="D14" s="9">
        <v>0</v>
      </c>
      <c r="E14" s="9">
        <v>5</v>
      </c>
      <c r="F14" s="9">
        <v>0.30387656250000006</v>
      </c>
      <c r="G14" s="9">
        <v>-5.3038765625</v>
      </c>
    </row>
    <row r="15" spans="3:7" ht="15">
      <c r="C15" s="8">
        <v>6</v>
      </c>
      <c r="D15" s="9">
        <v>0</v>
      </c>
      <c r="E15" s="9">
        <v>5</v>
      </c>
      <c r="F15" s="9">
        <v>0.3190703906250001</v>
      </c>
      <c r="G15" s="9">
        <v>-5.319070390625</v>
      </c>
    </row>
    <row r="16" spans="3:7" ht="15">
      <c r="C16" s="8">
        <v>7</v>
      </c>
      <c r="D16" s="9">
        <v>0</v>
      </c>
      <c r="E16" s="9">
        <v>5</v>
      </c>
      <c r="F16" s="9">
        <v>0.3350239101562501</v>
      </c>
      <c r="G16" s="9">
        <v>-5.33502391015625</v>
      </c>
    </row>
    <row r="17" spans="3:7" ht="15">
      <c r="C17" s="8">
        <v>8</v>
      </c>
      <c r="D17" s="9">
        <v>0</v>
      </c>
      <c r="E17" s="9">
        <v>5</v>
      </c>
      <c r="F17" s="9">
        <v>0.3517751056640626</v>
      </c>
      <c r="G17" s="9">
        <v>-5.351775105664062</v>
      </c>
    </row>
    <row r="18" spans="3:7" ht="15">
      <c r="C18" s="8">
        <v>9</v>
      </c>
      <c r="D18" s="9">
        <v>0</v>
      </c>
      <c r="E18" s="9">
        <v>5</v>
      </c>
      <c r="F18" s="9">
        <v>0.36936386094726575</v>
      </c>
      <c r="G18" s="9">
        <v>-5.369363860947265</v>
      </c>
    </row>
    <row r="19" spans="3:7" ht="15">
      <c r="C19" s="8">
        <v>10</v>
      </c>
      <c r="D19" s="9">
        <v>0</v>
      </c>
      <c r="E19" s="9">
        <v>5</v>
      </c>
      <c r="F19" s="9">
        <v>0.38783205399462906</v>
      </c>
      <c r="G19" s="9">
        <v>-5.387832053994629</v>
      </c>
    </row>
    <row r="20" spans="3:7" ht="15">
      <c r="C20" s="8">
        <v>11</v>
      </c>
      <c r="D20" s="9">
        <v>8.762</v>
      </c>
      <c r="E20" s="9">
        <v>0</v>
      </c>
      <c r="F20" s="9">
        <v>0.4072236566943605</v>
      </c>
      <c r="G20" s="9">
        <v>8.35477634330564</v>
      </c>
    </row>
    <row r="21" spans="3:7" ht="15">
      <c r="C21" s="8">
        <v>12</v>
      </c>
      <c r="D21" s="9">
        <v>8.762</v>
      </c>
      <c r="E21" s="9">
        <v>0</v>
      </c>
      <c r="F21" s="9">
        <v>0.42758483952907855</v>
      </c>
      <c r="G21" s="9">
        <v>8.334415160470922</v>
      </c>
    </row>
    <row r="22" spans="3:7" ht="15">
      <c r="C22" s="8">
        <v>13</v>
      </c>
      <c r="D22" s="9">
        <v>8.762</v>
      </c>
      <c r="E22" s="9">
        <v>0</v>
      </c>
      <c r="F22" s="9">
        <v>0.44896408150553246</v>
      </c>
      <c r="G22" s="9">
        <v>8.313035918494467</v>
      </c>
    </row>
    <row r="23" spans="3:7" ht="15">
      <c r="C23" s="8">
        <v>14</v>
      </c>
      <c r="D23" s="9">
        <v>8.762</v>
      </c>
      <c r="E23" s="9">
        <v>0</v>
      </c>
      <c r="F23" s="9">
        <v>0.4714122855808091</v>
      </c>
      <c r="G23" s="9">
        <v>8.29058771441919</v>
      </c>
    </row>
    <row r="24" spans="3:7" ht="15">
      <c r="C24" s="8">
        <v>15</v>
      </c>
      <c r="D24" s="9">
        <v>8.762</v>
      </c>
      <c r="E24" s="9">
        <v>0</v>
      </c>
      <c r="F24" s="9">
        <v>0.49498289985984956</v>
      </c>
      <c r="G24" s="9">
        <v>8.267017100140151</v>
      </c>
    </row>
    <row r="25" spans="3:7" ht="15">
      <c r="C25" s="8">
        <v>16</v>
      </c>
      <c r="D25" s="9">
        <v>8.762</v>
      </c>
      <c r="E25" s="9">
        <v>0</v>
      </c>
      <c r="F25" s="9">
        <v>0.5197320448528421</v>
      </c>
      <c r="G25" s="9">
        <v>8.242267955147158</v>
      </c>
    </row>
    <row r="26" spans="3:7" ht="15">
      <c r="C26" s="8">
        <v>17</v>
      </c>
      <c r="D26" s="9">
        <v>8.762</v>
      </c>
      <c r="E26" s="9">
        <v>0</v>
      </c>
      <c r="F26" s="9">
        <v>0.5457186470954842</v>
      </c>
      <c r="G26" s="9">
        <v>8.216281352904517</v>
      </c>
    </row>
    <row r="27" spans="3:7" ht="15">
      <c r="C27" s="8">
        <v>18</v>
      </c>
      <c r="D27" s="9">
        <v>8.762</v>
      </c>
      <c r="E27" s="9">
        <v>0</v>
      </c>
      <c r="F27" s="9">
        <v>0.5730045794502584</v>
      </c>
      <c r="G27" s="9">
        <v>8.188995420549743</v>
      </c>
    </row>
    <row r="28" spans="3:7" ht="15">
      <c r="C28" s="8">
        <v>19</v>
      </c>
      <c r="D28" s="9">
        <v>8.762</v>
      </c>
      <c r="E28" s="9">
        <v>0</v>
      </c>
      <c r="F28" s="9">
        <v>0.6016548084227713</v>
      </c>
      <c r="G28" s="9">
        <v>8.160345191577228</v>
      </c>
    </row>
    <row r="29" spans="3:7" ht="15">
      <c r="C29" s="8">
        <v>20</v>
      </c>
      <c r="D29" s="9">
        <v>8.762</v>
      </c>
      <c r="E29" s="9">
        <v>0</v>
      </c>
      <c r="F29" s="9">
        <v>0.6317375488439099</v>
      </c>
      <c r="G29" s="9">
        <v>8.13026245115609</v>
      </c>
    </row>
    <row r="30" spans="3:7" ht="15">
      <c r="C30" s="8">
        <v>21</v>
      </c>
      <c r="D30" s="9">
        <v>8.762</v>
      </c>
      <c r="E30" s="9">
        <v>0</v>
      </c>
      <c r="F30" s="9">
        <v>0.6633244262861053</v>
      </c>
      <c r="G30" s="9">
        <v>8.098675573713894</v>
      </c>
    </row>
    <row r="31" spans="3:7" ht="15">
      <c r="C31" s="8">
        <v>22</v>
      </c>
      <c r="D31" s="9">
        <v>8.762</v>
      </c>
      <c r="E31" s="9">
        <v>0</v>
      </c>
      <c r="F31" s="9">
        <v>0.6964906476004106</v>
      </c>
      <c r="G31" s="9">
        <v>8.065509352399589</v>
      </c>
    </row>
    <row r="32" spans="3:7" ht="15">
      <c r="C32" s="8">
        <v>23</v>
      </c>
      <c r="D32" s="9">
        <v>8.762</v>
      </c>
      <c r="E32" s="9">
        <v>0</v>
      </c>
      <c r="F32" s="9">
        <v>0.731315179980431</v>
      </c>
      <c r="G32" s="9">
        <v>8.03068482001957</v>
      </c>
    </row>
    <row r="33" spans="3:7" ht="15">
      <c r="C33" s="8">
        <v>24</v>
      </c>
      <c r="D33" s="9">
        <v>8.762</v>
      </c>
      <c r="E33" s="9">
        <v>0</v>
      </c>
      <c r="F33" s="9">
        <v>0.7678809389794526</v>
      </c>
      <c r="G33" s="9">
        <v>7.994119061020548</v>
      </c>
    </row>
    <row r="34" spans="3:7" ht="15">
      <c r="C34" s="8">
        <v>25</v>
      </c>
      <c r="D34" s="9">
        <v>8.762</v>
      </c>
      <c r="E34" s="9">
        <v>0</v>
      </c>
      <c r="F34" s="9">
        <v>0.8062749859284253</v>
      </c>
      <c r="G34" s="9">
        <v>7.955725014071575</v>
      </c>
    </row>
    <row r="35" spans="3:7" ht="15">
      <c r="C35" s="8">
        <v>26</v>
      </c>
      <c r="D35" s="9">
        <v>8.762</v>
      </c>
      <c r="E35" s="9">
        <v>0</v>
      </c>
      <c r="F35" s="9">
        <v>0.8465887352248466</v>
      </c>
      <c r="G35" s="9">
        <v>7.9154112647751536</v>
      </c>
    </row>
    <row r="36" spans="3:7" ht="15">
      <c r="C36" s="8">
        <v>27</v>
      </c>
      <c r="D36" s="9">
        <v>8.762</v>
      </c>
      <c r="E36" s="9">
        <v>0</v>
      </c>
      <c r="F36" s="9">
        <v>0.8889181719860889</v>
      </c>
      <c r="G36" s="9">
        <v>7.873081828013912</v>
      </c>
    </row>
    <row r="37" spans="3:7" ht="15">
      <c r="C37" s="8">
        <v>28</v>
      </c>
      <c r="D37" s="9">
        <v>8.762</v>
      </c>
      <c r="E37" s="9">
        <v>0</v>
      </c>
      <c r="F37" s="9">
        <v>0.9333640805853933</v>
      </c>
      <c r="G37" s="9">
        <v>7.828635919414607</v>
      </c>
    </row>
    <row r="38" spans="3:7" ht="15">
      <c r="C38" s="8">
        <v>29</v>
      </c>
      <c r="D38" s="9">
        <v>8.762</v>
      </c>
      <c r="E38" s="9">
        <v>0</v>
      </c>
      <c r="F38" s="9">
        <v>0.980032284614663</v>
      </c>
      <c r="G38" s="9">
        <v>7.7819677153853375</v>
      </c>
    </row>
    <row r="39" spans="3:7" ht="15">
      <c r="C39" s="8">
        <v>30</v>
      </c>
      <c r="D39" s="9">
        <v>8.762</v>
      </c>
      <c r="E39" s="9">
        <v>0</v>
      </c>
      <c r="F39" s="9">
        <v>1.0290338988453962</v>
      </c>
      <c r="G39" s="9">
        <v>7.732966101154604</v>
      </c>
    </row>
    <row r="40" spans="3:7" ht="15">
      <c r="C40" s="8">
        <v>31</v>
      </c>
      <c r="D40" s="9">
        <v>8.762</v>
      </c>
      <c r="E40" s="9">
        <v>0</v>
      </c>
      <c r="F40" s="9">
        <v>1.080485593787666</v>
      </c>
      <c r="G40" s="9">
        <v>7.681514406212335</v>
      </c>
    </row>
    <row r="41" spans="3:7" ht="15">
      <c r="C41" s="8">
        <v>32</v>
      </c>
      <c r="D41" s="9">
        <v>8.762</v>
      </c>
      <c r="E41" s="9">
        <v>0</v>
      </c>
      <c r="F41" s="9">
        <v>1.1345098734770493</v>
      </c>
      <c r="G41" s="9">
        <v>7.627490126522951</v>
      </c>
    </row>
    <row r="42" spans="3:7" ht="15">
      <c r="C42" s="8">
        <v>33</v>
      </c>
      <c r="D42" s="9">
        <v>8.762</v>
      </c>
      <c r="E42" s="9">
        <v>0</v>
      </c>
      <c r="F42" s="9">
        <v>1.1912353671509017</v>
      </c>
      <c r="G42" s="9">
        <v>7.570764632849099</v>
      </c>
    </row>
    <row r="43" spans="3:7" ht="15">
      <c r="C43" s="8">
        <v>34</v>
      </c>
      <c r="D43" s="9">
        <v>8.762</v>
      </c>
      <c r="E43" s="9">
        <v>0</v>
      </c>
      <c r="F43" s="9">
        <v>1.2507971355084468</v>
      </c>
      <c r="G43" s="9">
        <v>7.511202864491554</v>
      </c>
    </row>
    <row r="44" spans="3:7" ht="15">
      <c r="C44" s="8">
        <v>35</v>
      </c>
      <c r="D44" s="9">
        <v>8.762</v>
      </c>
      <c r="E44" s="9">
        <v>0</v>
      </c>
      <c r="F44" s="9">
        <v>1.3133369922838691</v>
      </c>
      <c r="G44" s="9">
        <v>7.4486630077161315</v>
      </c>
    </row>
    <row r="45" spans="3:7" ht="15">
      <c r="C45" s="8">
        <v>36</v>
      </c>
      <c r="D45" s="9">
        <v>8.762</v>
      </c>
      <c r="E45" s="9">
        <v>0</v>
      </c>
      <c r="F45" s="9">
        <v>1.3790038418980626</v>
      </c>
      <c r="G45" s="9">
        <v>7.382996158101938</v>
      </c>
    </row>
    <row r="46" spans="3:7" ht="15">
      <c r="C46" s="8">
        <v>37</v>
      </c>
      <c r="D46" s="9">
        <v>8.762</v>
      </c>
      <c r="E46" s="9">
        <v>0</v>
      </c>
      <c r="F46" s="9">
        <v>1.4479540339929657</v>
      </c>
      <c r="G46" s="9">
        <v>7.3140459660070345</v>
      </c>
    </row>
    <row r="47" spans="3:7" ht="15">
      <c r="C47" s="8">
        <v>38</v>
      </c>
      <c r="D47" s="9">
        <v>8.762</v>
      </c>
      <c r="E47" s="9">
        <v>0</v>
      </c>
      <c r="F47" s="9">
        <v>1.520351735692614</v>
      </c>
      <c r="G47" s="9">
        <v>7.241648264307386</v>
      </c>
    </row>
    <row r="48" spans="3:7" ht="15">
      <c r="C48" s="8">
        <v>39</v>
      </c>
      <c r="D48" s="9">
        <v>8.762</v>
      </c>
      <c r="E48" s="9">
        <v>0</v>
      </c>
      <c r="F48" s="9">
        <v>1.5963693224772446</v>
      </c>
      <c r="G48" s="9">
        <v>7.165630677522756</v>
      </c>
    </row>
    <row r="49" spans="3:7" ht="15">
      <c r="C49" s="8">
        <v>40</v>
      </c>
      <c r="D49" s="9">
        <v>8.762</v>
      </c>
      <c r="E49" s="9">
        <v>0</v>
      </c>
      <c r="F49" s="9">
        <v>1.6761877886011067</v>
      </c>
      <c r="G49" s="9">
        <v>7.085812211398894</v>
      </c>
    </row>
  </sheetData>
  <sheetProtection/>
  <mergeCells count="1">
    <mergeCell ref="C6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dcterms:created xsi:type="dcterms:W3CDTF">2008-11-24T10:26:54Z</dcterms:created>
  <dcterms:modified xsi:type="dcterms:W3CDTF">2008-11-25T13:11:58Z</dcterms:modified>
  <cp:category/>
  <cp:version/>
  <cp:contentType/>
  <cp:contentStatus/>
</cp:coreProperties>
</file>